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R7.4.1更新予定\"/>
    </mc:Choice>
  </mc:AlternateContent>
  <xr:revisionPtr revIDLastSave="0" documentId="13_ncr:1_{548F2AE6-AB55-480C-8001-D577B82E23D6}" xr6:coauthVersionLast="36" xr6:coauthVersionMax="36" xr10:uidLastSave="{00000000-0000-0000-0000-000000000000}"/>
  <bookViews>
    <workbookView xWindow="855" yWindow="3945" windowWidth="18315" windowHeight="6300" xr2:uid="{00000000-000D-0000-FFFF-FFFF00000000}"/>
  </bookViews>
  <sheets>
    <sheet name="作成手順" sheetId="8" r:id="rId1"/>
    <sheet name="報酬支給額証明書" sheetId="7" r:id="rId2"/>
    <sheet name="【記入例①】" sheetId="4" r:id="rId3"/>
    <sheet name="【記入例②】" sheetId="12" r:id="rId4"/>
    <sheet name="【記入例③】" sheetId="13" r:id="rId5"/>
    <sheet name="台帳" sheetId="9" r:id="rId6"/>
    <sheet name="記載例　台帳" sheetId="10" r:id="rId7"/>
    <sheet name="記載例　差額精算" sheetId="11" r:id="rId8"/>
  </sheets>
  <definedNames>
    <definedName name="_xlnm.Print_Area" localSheetId="7">'記載例　差額精算'!$A$1:$BB$36</definedName>
    <definedName name="_xlnm.Print_Area" localSheetId="6">'記載例　台帳'!$A$1:$BD$45</definedName>
    <definedName name="_xlnm.Print_Area" localSheetId="0">作成手順!$A$1:$BB$69</definedName>
    <definedName name="_xlnm.Print_Area" localSheetId="5">台帳!$A$1:$BE$44</definedName>
  </definedNames>
  <calcPr calcId="191029"/>
</workbook>
</file>

<file path=xl/calcChain.xml><?xml version="1.0" encoding="utf-8"?>
<calcChain xmlns="http://schemas.openxmlformats.org/spreadsheetml/2006/main">
  <c r="K12" i="13" l="1"/>
  <c r="AC54" i="13" l="1"/>
  <c r="R47" i="13"/>
  <c r="J49" i="13" s="1"/>
  <c r="D46" i="13"/>
  <c r="D50" i="13" s="1"/>
  <c r="AE43" i="13"/>
  <c r="K53" i="13" s="1"/>
  <c r="AE42" i="13"/>
  <c r="AE41" i="13"/>
  <c r="AE24" i="13"/>
  <c r="AB24" i="13"/>
  <c r="AG24" i="13" s="1"/>
  <c r="S24" i="13"/>
  <c r="X24" i="13" s="1"/>
  <c r="O24" i="13"/>
  <c r="M24" i="13"/>
  <c r="J24" i="13"/>
  <c r="AE23" i="13"/>
  <c r="AB23" i="13"/>
  <c r="AG23" i="13" s="1"/>
  <c r="S23" i="13"/>
  <c r="X23" i="13" s="1"/>
  <c r="O23" i="13"/>
  <c r="M23" i="13"/>
  <c r="J23" i="13"/>
  <c r="AE22" i="13"/>
  <c r="AB22" i="13"/>
  <c r="AG22" i="13" s="1"/>
  <c r="S22" i="13"/>
  <c r="X22" i="13" s="1"/>
  <c r="O22" i="13"/>
  <c r="M22" i="13"/>
  <c r="J22" i="13"/>
  <c r="AE21" i="13"/>
  <c r="AB21" i="13"/>
  <c r="AG21" i="13" s="1"/>
  <c r="S21" i="13"/>
  <c r="M21" i="13"/>
  <c r="J21" i="13"/>
  <c r="O21" i="13" s="1"/>
  <c r="AE20" i="13"/>
  <c r="AB20" i="13"/>
  <c r="AG20" i="13" s="1"/>
  <c r="S20" i="13"/>
  <c r="X20" i="13" s="1"/>
  <c r="O20" i="13"/>
  <c r="M20" i="13"/>
  <c r="J20" i="13"/>
  <c r="AE19" i="13"/>
  <c r="AB19" i="13"/>
  <c r="AG19" i="13" s="1"/>
  <c r="AC25" i="13" s="1"/>
  <c r="D55" i="13" s="1"/>
  <c r="S19" i="13"/>
  <c r="X19" i="13" s="1"/>
  <c r="O19" i="13"/>
  <c r="K25" i="13" s="1"/>
  <c r="M19" i="13"/>
  <c r="J19" i="13"/>
  <c r="AC15" i="13"/>
  <c r="T15" i="13"/>
  <c r="K15" i="13"/>
  <c r="AC14" i="13"/>
  <c r="T14" i="13"/>
  <c r="K14" i="13"/>
  <c r="AC13" i="13"/>
  <c r="T13" i="13"/>
  <c r="K13" i="13"/>
  <c r="AC12" i="13"/>
  <c r="AC16" i="13" s="1"/>
  <c r="T12" i="13"/>
  <c r="K16" i="13"/>
  <c r="M41" i="13" s="1"/>
  <c r="AE19" i="7"/>
  <c r="AB21" i="7"/>
  <c r="AG21" i="7" s="1"/>
  <c r="AB20" i="7"/>
  <c r="AB22" i="7"/>
  <c r="AB23" i="7"/>
  <c r="AB24" i="7"/>
  <c r="AB19" i="7"/>
  <c r="S19" i="7"/>
  <c r="AC12" i="7"/>
  <c r="K12" i="7"/>
  <c r="S20" i="7"/>
  <c r="S21" i="7"/>
  <c r="S22" i="7"/>
  <c r="V22" i="7" s="1"/>
  <c r="S23" i="7"/>
  <c r="S24" i="7"/>
  <c r="V24" i="7" s="1"/>
  <c r="V23" i="7"/>
  <c r="V20" i="7"/>
  <c r="V21" i="7"/>
  <c r="V19" i="7"/>
  <c r="M19" i="7"/>
  <c r="O19" i="7" s="1"/>
  <c r="T16" i="13" l="1"/>
  <c r="V41" i="13" s="1"/>
  <c r="D53" i="13"/>
  <c r="M42" i="13"/>
  <c r="M43" i="13" s="1"/>
  <c r="K51" i="13" s="1"/>
  <c r="AF53" i="13"/>
  <c r="AB53" i="13"/>
  <c r="T53" i="13"/>
  <c r="R49" i="13"/>
  <c r="T51" i="13" s="1"/>
  <c r="V19" i="13"/>
  <c r="V20" i="13"/>
  <c r="V21" i="13"/>
  <c r="X21" i="13" s="1"/>
  <c r="T25" i="13" s="1"/>
  <c r="V22" i="13"/>
  <c r="V23" i="13"/>
  <c r="V24" i="13"/>
  <c r="D48" i="13"/>
  <c r="D49" i="13"/>
  <c r="AC56" i="12"/>
  <c r="R49" i="12"/>
  <c r="J51" i="12" s="1"/>
  <c r="D48" i="12"/>
  <c r="D52" i="12" s="1"/>
  <c r="AE45" i="12"/>
  <c r="K55" i="12" s="1"/>
  <c r="AE44" i="12"/>
  <c r="AE43" i="12"/>
  <c r="AE26" i="12"/>
  <c r="AB26" i="12"/>
  <c r="AG26" i="12" s="1"/>
  <c r="V26" i="12"/>
  <c r="S26" i="12"/>
  <c r="X26" i="12" s="1"/>
  <c r="O26" i="12"/>
  <c r="M26" i="12"/>
  <c r="J26" i="12"/>
  <c r="AE25" i="12"/>
  <c r="AB25" i="12"/>
  <c r="AG25" i="12" s="1"/>
  <c r="V25" i="12"/>
  <c r="S25" i="12"/>
  <c r="O25" i="12"/>
  <c r="M25" i="12"/>
  <c r="J25" i="12"/>
  <c r="AE24" i="12"/>
  <c r="AB24" i="12"/>
  <c r="AG24" i="12" s="1"/>
  <c r="V24" i="12"/>
  <c r="S24" i="12"/>
  <c r="O24" i="12"/>
  <c r="M24" i="12"/>
  <c r="J24" i="12"/>
  <c r="AE23" i="12"/>
  <c r="AB23" i="12"/>
  <c r="AG23" i="12" s="1"/>
  <c r="V23" i="12"/>
  <c r="S23" i="12"/>
  <c r="M23" i="12"/>
  <c r="J23" i="12"/>
  <c r="AE22" i="12"/>
  <c r="AB22" i="12"/>
  <c r="AG22" i="12" s="1"/>
  <c r="V22" i="12"/>
  <c r="S22" i="12"/>
  <c r="M22" i="12"/>
  <c r="J22" i="12"/>
  <c r="AE21" i="12"/>
  <c r="AB21" i="12"/>
  <c r="AG21" i="12" s="1"/>
  <c r="V21" i="12"/>
  <c r="S21" i="12"/>
  <c r="M21" i="12"/>
  <c r="J21" i="12"/>
  <c r="AC17" i="12"/>
  <c r="T17" i="12"/>
  <c r="K17" i="12"/>
  <c r="AC16" i="12"/>
  <c r="T16" i="12"/>
  <c r="K16" i="12"/>
  <c r="AC15" i="12"/>
  <c r="T15" i="12"/>
  <c r="K15" i="12"/>
  <c r="AC14" i="12"/>
  <c r="T14" i="12"/>
  <c r="K14" i="12"/>
  <c r="O23" i="12" l="1"/>
  <c r="X25" i="12"/>
  <c r="D54" i="13"/>
  <c r="V42" i="13"/>
  <c r="V43" i="13" s="1"/>
  <c r="K52" i="13" s="1"/>
  <c r="J57" i="13"/>
  <c r="B50" i="13"/>
  <c r="B49" i="13"/>
  <c r="B48" i="13"/>
  <c r="X21" i="12"/>
  <c r="AC27" i="12"/>
  <c r="D57" i="12" s="1"/>
  <c r="D50" i="12"/>
  <c r="D51" i="12"/>
  <c r="AC18" i="12"/>
  <c r="O21" i="12"/>
  <c r="O22" i="12"/>
  <c r="X22" i="12"/>
  <c r="K18" i="12"/>
  <c r="M43" i="12" s="1"/>
  <c r="T18" i="12"/>
  <c r="V43" i="12" s="1"/>
  <c r="X23" i="12"/>
  <c r="X24" i="12"/>
  <c r="T55" i="12"/>
  <c r="AF55" i="12"/>
  <c r="AB55" i="12"/>
  <c r="R51" i="12"/>
  <c r="AC54" i="7"/>
  <c r="R47" i="7"/>
  <c r="J49" i="7" s="1"/>
  <c r="R49" i="7" s="1"/>
  <c r="J57" i="7" s="1"/>
  <c r="D46" i="7"/>
  <c r="AE24" i="7"/>
  <c r="AG24" i="7"/>
  <c r="X24" i="7"/>
  <c r="O24" i="7"/>
  <c r="M24" i="7"/>
  <c r="J24" i="7"/>
  <c r="AE23" i="7"/>
  <c r="AG23" i="7"/>
  <c r="O23" i="7"/>
  <c r="M23" i="7"/>
  <c r="J23" i="7"/>
  <c r="AE22" i="7"/>
  <c r="AG22" i="7"/>
  <c r="O22" i="7"/>
  <c r="M22" i="7"/>
  <c r="J22" i="7"/>
  <c r="AE21" i="7"/>
  <c r="M21" i="7"/>
  <c r="J21" i="7"/>
  <c r="O21" i="7" s="1"/>
  <c r="AE20" i="7"/>
  <c r="AG20" i="7"/>
  <c r="X20" i="7"/>
  <c r="M20" i="7"/>
  <c r="J20" i="7"/>
  <c r="O20" i="7" s="1"/>
  <c r="AG19" i="7"/>
  <c r="AC25" i="7" s="1"/>
  <c r="X19" i="7"/>
  <c r="J19" i="7"/>
  <c r="AC15" i="7"/>
  <c r="T15" i="7"/>
  <c r="K15" i="7"/>
  <c r="AC14" i="7"/>
  <c r="T14" i="7"/>
  <c r="K14" i="7"/>
  <c r="AC13" i="7"/>
  <c r="T13" i="7"/>
  <c r="K13" i="7"/>
  <c r="T12" i="7"/>
  <c r="T16" i="7" s="1"/>
  <c r="D48" i="4"/>
  <c r="D52" i="4" s="1"/>
  <c r="AC17" i="4"/>
  <c r="AC16" i="4"/>
  <c r="AC15" i="4"/>
  <c r="AC14" i="4"/>
  <c r="T17" i="4"/>
  <c r="T16" i="4"/>
  <c r="T15" i="4"/>
  <c r="T14" i="4"/>
  <c r="AE41" i="7" l="1"/>
  <c r="AC16" i="7"/>
  <c r="AB51" i="13"/>
  <c r="T52" i="13"/>
  <c r="T54" i="13" s="1"/>
  <c r="N57" i="13" s="1"/>
  <c r="D50" i="7"/>
  <c r="D48" i="7"/>
  <c r="K27" i="12"/>
  <c r="D55" i="12" s="1"/>
  <c r="T27" i="12"/>
  <c r="D56" i="12" s="1"/>
  <c r="M44" i="12"/>
  <c r="M45" i="12" s="1"/>
  <c r="K53" i="12" s="1"/>
  <c r="T53" i="12" s="1"/>
  <c r="B52" i="12"/>
  <c r="B51" i="12"/>
  <c r="B50" i="12"/>
  <c r="J59" i="12"/>
  <c r="D50" i="4"/>
  <c r="D51" i="4"/>
  <c r="X21" i="7"/>
  <c r="X23" i="7"/>
  <c r="B49" i="7"/>
  <c r="D49" i="7"/>
  <c r="B48" i="7"/>
  <c r="B50" i="7"/>
  <c r="X22" i="7"/>
  <c r="V41" i="7"/>
  <c r="K16" i="7"/>
  <c r="M41" i="7" s="1"/>
  <c r="K25" i="7"/>
  <c r="M42" i="7" s="1"/>
  <c r="AB52" i="13" l="1"/>
  <c r="AF52" i="13" s="1"/>
  <c r="AB54" i="13"/>
  <c r="AF51" i="13"/>
  <c r="AF54" i="13" s="1"/>
  <c r="R57" i="13" s="1"/>
  <c r="V57" i="13" s="1"/>
  <c r="D55" i="7"/>
  <c r="AE42" i="7"/>
  <c r="AE43" i="7" s="1"/>
  <c r="K53" i="7" s="1"/>
  <c r="D53" i="7"/>
  <c r="T25" i="7"/>
  <c r="V44" i="12"/>
  <c r="V45" i="12" s="1"/>
  <c r="K54" i="12" s="1"/>
  <c r="T54" i="12" s="1"/>
  <c r="AB53" i="12"/>
  <c r="M43" i="7"/>
  <c r="K51" i="7" s="1"/>
  <c r="V42" i="7"/>
  <c r="V43" i="7" s="1"/>
  <c r="K52" i="7" s="1"/>
  <c r="T52" i="7" s="1"/>
  <c r="T53" i="7" l="1"/>
  <c r="AF53" i="7"/>
  <c r="AB53" i="7"/>
  <c r="AB54" i="12"/>
  <c r="AB56" i="12" s="1"/>
  <c r="T56" i="12"/>
  <c r="N59" i="12" s="1"/>
  <c r="AF53" i="12"/>
  <c r="D54" i="7"/>
  <c r="T51" i="7"/>
  <c r="AB52" i="7"/>
  <c r="AF52" i="7" s="1"/>
  <c r="AB51" i="7" l="1"/>
  <c r="AF51" i="7" s="1"/>
  <c r="T54" i="7"/>
  <c r="N57" i="7" s="1"/>
  <c r="AF54" i="12"/>
  <c r="AF56" i="12" s="1"/>
  <c r="R59" i="12" s="1"/>
  <c r="V59" i="12" s="1"/>
  <c r="AF54" i="7"/>
  <c r="R57" i="7" s="1"/>
  <c r="AB54" i="7"/>
  <c r="V57" i="7"/>
  <c r="AC18" i="4" l="1"/>
  <c r="AE26" i="4"/>
  <c r="AB25" i="4"/>
  <c r="AG25" i="4" s="1"/>
  <c r="AE25" i="4"/>
  <c r="AE21" i="4"/>
  <c r="AB21" i="4"/>
  <c r="AG21" i="4" s="1"/>
  <c r="AE22" i="4"/>
  <c r="AE23" i="4"/>
  <c r="AE24" i="4"/>
  <c r="V21" i="4"/>
  <c r="AB26" i="4"/>
  <c r="AG26" i="4" s="1"/>
  <c r="AB24" i="4"/>
  <c r="AG24" i="4" s="1"/>
  <c r="AB23" i="4"/>
  <c r="AG23" i="4" s="1"/>
  <c r="AB22" i="4"/>
  <c r="AG22" i="4" s="1"/>
  <c r="S21" i="4"/>
  <c r="X21" i="4" s="1"/>
  <c r="J21" i="4"/>
  <c r="M21" i="4"/>
  <c r="V26" i="4"/>
  <c r="V25" i="4"/>
  <c r="V24" i="4"/>
  <c r="V23" i="4"/>
  <c r="V22" i="4"/>
  <c r="S26" i="4"/>
  <c r="X26" i="4" s="1"/>
  <c r="S25" i="4"/>
  <c r="X25" i="4" s="1"/>
  <c r="S24" i="4"/>
  <c r="X24" i="4" s="1"/>
  <c r="S23" i="4"/>
  <c r="X23" i="4" s="1"/>
  <c r="S22" i="4"/>
  <c r="X22" i="4" s="1"/>
  <c r="O26" i="4"/>
  <c r="O25" i="4"/>
  <c r="O24" i="4"/>
  <c r="M26" i="4"/>
  <c r="M25" i="4"/>
  <c r="M24" i="4"/>
  <c r="M23" i="4"/>
  <c r="M22" i="4"/>
  <c r="J26" i="4"/>
  <c r="J25" i="4"/>
  <c r="J24" i="4"/>
  <c r="J23" i="4"/>
  <c r="J22" i="4"/>
  <c r="O22" i="4" s="1"/>
  <c r="T18" i="4"/>
  <c r="K17" i="4"/>
  <c r="K16" i="4"/>
  <c r="K15" i="4"/>
  <c r="K14" i="4"/>
  <c r="AC56" i="4"/>
  <c r="AE45" i="4"/>
  <c r="K55" i="4" s="1"/>
  <c r="AF55" i="4" s="1"/>
  <c r="AE44" i="4"/>
  <c r="AE43" i="4"/>
  <c r="V45" i="4"/>
  <c r="K54" i="4" s="1"/>
  <c r="AF54" i="4" s="1"/>
  <c r="V43" i="4"/>
  <c r="V44" i="4"/>
  <c r="R49" i="4"/>
  <c r="O23" i="4" l="1"/>
  <c r="O21" i="4"/>
  <c r="K18" i="4"/>
  <c r="M43" i="4" s="1"/>
  <c r="T27" i="4"/>
  <c r="D56" i="4" s="1"/>
  <c r="AC27" i="4"/>
  <c r="D57" i="4" s="1"/>
  <c r="K27" i="4"/>
  <c r="D55" i="4" s="1"/>
  <c r="J51" i="4"/>
  <c r="R51" i="4" s="1"/>
  <c r="J59" i="4" s="1"/>
  <c r="T55" i="4"/>
  <c r="AB55" i="4"/>
  <c r="T54" i="4"/>
  <c r="AB54" i="4"/>
  <c r="M44" i="4"/>
  <c r="B50" i="4" l="1"/>
  <c r="B51" i="4"/>
  <c r="B52" i="4"/>
  <c r="M45" i="4"/>
  <c r="K53" i="4" s="1"/>
  <c r="T53" i="4" l="1"/>
  <c r="AB53" i="4" s="1"/>
  <c r="T56" i="4" l="1"/>
  <c r="N59" i="4" s="1"/>
  <c r="AB56" i="4"/>
  <c r="AF53" i="4"/>
  <c r="AF56" i="4" l="1"/>
  <c r="R59" i="4" s="1"/>
  <c r="V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宮本　英樹</author>
  </authors>
  <commentList>
    <comment ref="K10" authorId="0" shapeId="0" xr:uid="{00000000-0006-0000-0200-000001000000}">
      <text>
        <r>
          <rPr>
            <sz val="12"/>
            <color indexed="81"/>
            <rFont val="ＭＳ Ｐゴシック"/>
            <family val="3"/>
            <charset val="128"/>
          </rPr>
          <t>土日を除いた日数
（祝祭日は含む）</t>
        </r>
        <r>
          <rPr>
            <sz val="9"/>
            <color indexed="81"/>
            <rFont val="ＭＳ Ｐゴシック"/>
            <family val="3"/>
            <charset val="128"/>
          </rPr>
          <t xml:space="preserve">
</t>
        </r>
      </text>
    </comment>
    <comment ref="B12" authorId="0" shapeId="0" xr:uid="{00000000-0006-0000-0200-000002000000}">
      <text>
        <r>
          <rPr>
            <sz val="12"/>
            <color indexed="81"/>
            <rFont val="ＭＳ Ｐゴシック"/>
            <family val="3"/>
            <charset val="128"/>
          </rPr>
          <t>日々の勤務に対して支給されると考えられる給与</t>
        </r>
        <r>
          <rPr>
            <sz val="9"/>
            <color indexed="81"/>
            <rFont val="ＭＳ Ｐゴシック"/>
            <family val="3"/>
            <charset val="128"/>
          </rPr>
          <t xml:space="preserve">
</t>
        </r>
      </text>
    </comment>
    <comment ref="B14" authorId="0" shapeId="0" xr:uid="{00000000-0006-0000-0200-000003000000}">
      <text>
        <r>
          <rPr>
            <sz val="12"/>
            <color indexed="81"/>
            <rFont val="ＭＳ Ｐゴシック"/>
            <family val="3"/>
            <charset val="128"/>
          </rPr>
          <t>給料の調整額を含む</t>
        </r>
        <r>
          <rPr>
            <sz val="9"/>
            <color indexed="81"/>
            <rFont val="ＭＳ Ｐゴシック"/>
            <family val="3"/>
            <charset val="128"/>
          </rPr>
          <t xml:space="preserve">
</t>
        </r>
      </text>
    </comment>
    <comment ref="B19" authorId="0" shapeId="0" xr:uid="{00000000-0006-0000-0200-000004000000}">
      <text>
        <r>
          <rPr>
            <sz val="12"/>
            <color indexed="81"/>
            <rFont val="ＭＳ Ｐゴシック"/>
            <family val="3"/>
            <charset val="128"/>
          </rPr>
          <t>一定の要件を満たせば定額が支給される給与</t>
        </r>
        <r>
          <rPr>
            <sz val="9"/>
            <color indexed="81"/>
            <rFont val="ＭＳ Ｐゴシック"/>
            <family val="3"/>
            <charset val="128"/>
          </rPr>
          <t xml:space="preserve">
</t>
        </r>
      </text>
    </comment>
    <comment ref="D47" authorId="0" shapeId="0" xr:uid="{00000000-0006-0000-0200-000005000000}">
      <text>
        <r>
          <rPr>
            <sz val="12"/>
            <color indexed="81"/>
            <rFont val="ＭＳ Ｐゴシック"/>
            <family val="3"/>
            <charset val="128"/>
          </rPr>
          <t>同一の傷病に係る障害厚生年金が支給されるときで、その金額がわかっている場合</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宮本　英樹</author>
  </authors>
  <commentList>
    <comment ref="K10" authorId="0" shapeId="0" xr:uid="{00000000-0006-0000-0300-000001000000}">
      <text>
        <r>
          <rPr>
            <sz val="12"/>
            <color indexed="81"/>
            <rFont val="ＭＳ Ｐゴシック"/>
            <family val="3"/>
            <charset val="128"/>
          </rPr>
          <t>土日を除いた日数
（祝祭日は含む）</t>
        </r>
        <r>
          <rPr>
            <sz val="9"/>
            <color indexed="81"/>
            <rFont val="ＭＳ Ｐゴシック"/>
            <family val="3"/>
            <charset val="128"/>
          </rPr>
          <t xml:space="preserve">
</t>
        </r>
      </text>
    </comment>
    <comment ref="B12" authorId="0" shapeId="0" xr:uid="{00000000-0006-0000-0300-000002000000}">
      <text>
        <r>
          <rPr>
            <sz val="12"/>
            <color indexed="81"/>
            <rFont val="ＭＳ Ｐゴシック"/>
            <family val="3"/>
            <charset val="128"/>
          </rPr>
          <t>日々の勤務に対して支給されると考えられる給与</t>
        </r>
        <r>
          <rPr>
            <sz val="9"/>
            <color indexed="81"/>
            <rFont val="ＭＳ Ｐゴシック"/>
            <family val="3"/>
            <charset val="128"/>
          </rPr>
          <t xml:space="preserve">
</t>
        </r>
      </text>
    </comment>
    <comment ref="B14" authorId="0" shapeId="0" xr:uid="{00000000-0006-0000-0300-000003000000}">
      <text>
        <r>
          <rPr>
            <sz val="12"/>
            <color indexed="81"/>
            <rFont val="ＭＳ Ｐゴシック"/>
            <family val="3"/>
            <charset val="128"/>
          </rPr>
          <t>給料の調整額を含む</t>
        </r>
        <r>
          <rPr>
            <sz val="9"/>
            <color indexed="81"/>
            <rFont val="ＭＳ Ｐゴシック"/>
            <family val="3"/>
            <charset val="128"/>
          </rPr>
          <t xml:space="preserve">
</t>
        </r>
      </text>
    </comment>
    <comment ref="B19" authorId="0" shapeId="0" xr:uid="{00000000-0006-0000-0300-000004000000}">
      <text>
        <r>
          <rPr>
            <sz val="12"/>
            <color indexed="81"/>
            <rFont val="ＭＳ Ｐゴシック"/>
            <family val="3"/>
            <charset val="128"/>
          </rPr>
          <t>一定の要件を満たせば定額が支給される給与</t>
        </r>
        <r>
          <rPr>
            <sz val="9"/>
            <color indexed="81"/>
            <rFont val="ＭＳ Ｐゴシック"/>
            <family val="3"/>
            <charset val="128"/>
          </rPr>
          <t xml:space="preserve">
</t>
        </r>
      </text>
    </comment>
    <comment ref="D47" authorId="0" shapeId="0" xr:uid="{00000000-0006-0000-0300-000005000000}">
      <text>
        <r>
          <rPr>
            <sz val="12"/>
            <color indexed="81"/>
            <rFont val="ＭＳ Ｐゴシック"/>
            <family val="3"/>
            <charset val="128"/>
          </rPr>
          <t>同一の傷病に係る障害厚生年金が支給されるときで、その金額がわかっている場合</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長谷　由実子</author>
  </authors>
  <commentList>
    <comment ref="B7" authorId="0" shapeId="0" xr:uid="{00000000-0006-0000-0500-000001000000}">
      <text>
        <r>
          <rPr>
            <b/>
            <sz val="9"/>
            <color indexed="81"/>
            <rFont val="ＭＳ Ｐゴシック"/>
            <family val="3"/>
            <charset val="128"/>
          </rPr>
          <t>人事記録又は辞令を参照。</t>
        </r>
      </text>
    </comment>
  </commentList>
</comments>
</file>

<file path=xl/sharedStrings.xml><?xml version="1.0" encoding="utf-8"?>
<sst xmlns="http://schemas.openxmlformats.org/spreadsheetml/2006/main" count="1151" uniqueCount="224">
  <si>
    <t>期間</t>
    <rPh sb="0" eb="2">
      <t>キカン</t>
    </rPh>
    <phoneticPr fontId="1"/>
  </si>
  <si>
    <t>上記期間の支給対象日数</t>
    <rPh sb="0" eb="2">
      <t>ジョウキ</t>
    </rPh>
    <rPh sb="2" eb="4">
      <t>キカン</t>
    </rPh>
    <rPh sb="5" eb="7">
      <t>シキュウ</t>
    </rPh>
    <rPh sb="7" eb="9">
      <t>タイショウ</t>
    </rPh>
    <rPh sb="9" eb="11">
      <t>ニッスウ</t>
    </rPh>
    <phoneticPr fontId="1"/>
  </si>
  <si>
    <t>給与支給割合</t>
    <rPh sb="0" eb="2">
      <t>キュウヨ</t>
    </rPh>
    <rPh sb="2" eb="4">
      <t>シキュウ</t>
    </rPh>
    <rPh sb="4" eb="6">
      <t>ワリアイ</t>
    </rPh>
    <phoneticPr fontId="1"/>
  </si>
  <si>
    <t>平成</t>
    <rPh sb="0" eb="2">
      <t>ヘイセイ</t>
    </rPh>
    <phoneticPr fontId="1"/>
  </si>
  <si>
    <t>年</t>
    <rPh sb="0" eb="1">
      <t>ネン</t>
    </rPh>
    <phoneticPr fontId="1"/>
  </si>
  <si>
    <t>日</t>
    <rPh sb="0" eb="1">
      <t>ニチ</t>
    </rPh>
    <phoneticPr fontId="1"/>
  </si>
  <si>
    <t>日から</t>
    <rPh sb="0" eb="1">
      <t>ニチ</t>
    </rPh>
    <phoneticPr fontId="1"/>
  </si>
  <si>
    <t>日まで</t>
    <rPh sb="0" eb="1">
      <t>ニチ</t>
    </rPh>
    <phoneticPr fontId="1"/>
  </si>
  <si>
    <t>月</t>
    <rPh sb="0" eb="1">
      <t>ツキ</t>
    </rPh>
    <phoneticPr fontId="1"/>
  </si>
  <si>
    <t>割</t>
    <rPh sb="0" eb="1">
      <t>ワリ</t>
    </rPh>
    <phoneticPr fontId="1"/>
  </si>
  <si>
    <t>報酬①</t>
    <rPh sb="0" eb="2">
      <t>ホウシュウ</t>
    </rPh>
    <phoneticPr fontId="1"/>
  </si>
  <si>
    <t>種別</t>
    <rPh sb="0" eb="2">
      <t>シュベツ</t>
    </rPh>
    <phoneticPr fontId="1"/>
  </si>
  <si>
    <t>本来の支給額</t>
    <rPh sb="0" eb="2">
      <t>ホンライ</t>
    </rPh>
    <rPh sb="3" eb="6">
      <t>シキュウガク</t>
    </rPh>
    <phoneticPr fontId="1"/>
  </si>
  <si>
    <t>給料</t>
    <rPh sb="0" eb="2">
      <t>キュウリョウ</t>
    </rPh>
    <phoneticPr fontId="1"/>
  </si>
  <si>
    <t>地域手当</t>
    <rPh sb="0" eb="2">
      <t>チイキ</t>
    </rPh>
    <rPh sb="2" eb="4">
      <t>テアテ</t>
    </rPh>
    <phoneticPr fontId="1"/>
  </si>
  <si>
    <t>合計</t>
    <rPh sb="0" eb="2">
      <t>ゴウケイ</t>
    </rPh>
    <phoneticPr fontId="1"/>
  </si>
  <si>
    <t>報酬②</t>
    <rPh sb="0" eb="2">
      <t>ホウシュウ</t>
    </rPh>
    <phoneticPr fontId="1"/>
  </si>
  <si>
    <t>扶養手当</t>
    <rPh sb="0" eb="2">
      <t>フヨウ</t>
    </rPh>
    <rPh sb="2" eb="4">
      <t>テアテ</t>
    </rPh>
    <phoneticPr fontId="1"/>
  </si>
  <si>
    <t>住居手当</t>
    <rPh sb="0" eb="2">
      <t>ジュウキョ</t>
    </rPh>
    <rPh sb="2" eb="4">
      <t>テアテ</t>
    </rPh>
    <phoneticPr fontId="1"/>
  </si>
  <si>
    <t>支給実績</t>
    <rPh sb="0" eb="2">
      <t>シキュウ</t>
    </rPh>
    <rPh sb="2" eb="4">
      <t>ジッセキ</t>
    </rPh>
    <phoneticPr fontId="1"/>
  </si>
  <si>
    <t>円</t>
    <rPh sb="0" eb="1">
      <t>エン</t>
    </rPh>
    <phoneticPr fontId="1"/>
  </si>
  <si>
    <t>×</t>
    <phoneticPr fontId="1"/>
  </si>
  <si>
    <t>本来の
支給額</t>
    <rPh sb="0" eb="2">
      <t>ホンライ</t>
    </rPh>
    <rPh sb="4" eb="7">
      <t>シキュウガク</t>
    </rPh>
    <phoneticPr fontId="1"/>
  </si>
  <si>
    <t>左の手当に対する
期間内の支給割合</t>
    <rPh sb="0" eb="1">
      <t>ヒダリ</t>
    </rPh>
    <rPh sb="2" eb="4">
      <t>テアテ</t>
    </rPh>
    <rPh sb="5" eb="6">
      <t>タイ</t>
    </rPh>
    <rPh sb="9" eb="11">
      <t>キカン</t>
    </rPh>
    <rPh sb="11" eb="12">
      <t>ナイ</t>
    </rPh>
    <rPh sb="13" eb="15">
      <t>シキュウ</t>
    </rPh>
    <rPh sb="15" eb="17">
      <t>ワリアイ</t>
    </rPh>
    <phoneticPr fontId="1"/>
  </si>
  <si>
    <t>＝</t>
    <phoneticPr fontId="1"/>
  </si>
  <si>
    <t>報酬日額</t>
    <rPh sb="0" eb="2">
      <t>ホウシュウ</t>
    </rPh>
    <rPh sb="2" eb="4">
      <t>ニチガク</t>
    </rPh>
    <phoneticPr fontId="1"/>
  </si>
  <si>
    <t>A1</t>
    <phoneticPr fontId="1"/>
  </si>
  <si>
    <t>A2</t>
    <phoneticPr fontId="1"/>
  </si>
  <si>
    <t>A3</t>
    <phoneticPr fontId="1"/>
  </si>
  <si>
    <t>B1</t>
    <phoneticPr fontId="1"/>
  </si>
  <si>
    <t>B3</t>
    <phoneticPr fontId="1"/>
  </si>
  <si>
    <t>B2</t>
    <phoneticPr fontId="1"/>
  </si>
  <si>
    <t>C1</t>
    <phoneticPr fontId="1"/>
  </si>
  <si>
    <t>C2</t>
    <phoneticPr fontId="1"/>
  </si>
  <si>
    <t>C3</t>
    <phoneticPr fontId="1"/>
  </si>
  <si>
    <t>D1（B1÷A1)</t>
    <phoneticPr fontId="1"/>
  </si>
  <si>
    <t>E1（C1÷22）</t>
    <phoneticPr fontId="1"/>
  </si>
  <si>
    <t>F1（D1＋E1)</t>
    <phoneticPr fontId="1"/>
  </si>
  <si>
    <t>D2（B2÷A2)</t>
  </si>
  <si>
    <t>E2（C2÷22）</t>
  </si>
  <si>
    <t>F2（D2＋E2)</t>
  </si>
  <si>
    <t>D3（B3÷A3)</t>
  </si>
  <si>
    <t>E3（C3÷22）</t>
  </si>
  <si>
    <t>F3（D3＋E3)</t>
  </si>
  <si>
    <t>報 酬 支 給 額 証 明 書</t>
    <rPh sb="0" eb="1">
      <t>ホウ</t>
    </rPh>
    <rPh sb="2" eb="3">
      <t>シュウ</t>
    </rPh>
    <rPh sb="4" eb="5">
      <t>シ</t>
    </rPh>
    <rPh sb="6" eb="7">
      <t>キュウ</t>
    </rPh>
    <rPh sb="8" eb="9">
      <t>ガク</t>
    </rPh>
    <rPh sb="10" eb="11">
      <t>ショウ</t>
    </rPh>
    <rPh sb="12" eb="13">
      <t>メイ</t>
    </rPh>
    <rPh sb="14" eb="15">
      <t>ショ</t>
    </rPh>
    <phoneticPr fontId="1"/>
  </si>
  <si>
    <t>組合員氏名</t>
    <rPh sb="0" eb="3">
      <t>クミアイイン</t>
    </rPh>
    <rPh sb="3" eb="5">
      <t>シメイ</t>
    </rPh>
    <phoneticPr fontId="1"/>
  </si>
  <si>
    <t>平成</t>
    <rPh sb="0" eb="2">
      <t>ヘイセイ</t>
    </rPh>
    <phoneticPr fontId="1"/>
  </si>
  <si>
    <t>年</t>
    <rPh sb="0" eb="1">
      <t>ネン</t>
    </rPh>
    <phoneticPr fontId="1"/>
  </si>
  <si>
    <t>月</t>
    <rPh sb="0" eb="1">
      <t>ガツ</t>
    </rPh>
    <phoneticPr fontId="1"/>
  </si>
  <si>
    <t>月の勤務しなかった期間について、上記の金額の報酬を支払ったことを証明します。</t>
    <rPh sb="0" eb="1">
      <t>ガツ</t>
    </rPh>
    <rPh sb="2" eb="4">
      <t>キンム</t>
    </rPh>
    <rPh sb="9" eb="11">
      <t>キカン</t>
    </rPh>
    <rPh sb="16" eb="18">
      <t>ジョウキ</t>
    </rPh>
    <rPh sb="19" eb="21">
      <t>キンガク</t>
    </rPh>
    <rPh sb="22" eb="24">
      <t>ホウシュウ</t>
    </rPh>
    <rPh sb="25" eb="27">
      <t>シハラ</t>
    </rPh>
    <rPh sb="32" eb="34">
      <t>ショウメイ</t>
    </rPh>
    <phoneticPr fontId="1"/>
  </si>
  <si>
    <t>日</t>
    <rPh sb="0" eb="1">
      <t>ニチ</t>
    </rPh>
    <phoneticPr fontId="1"/>
  </si>
  <si>
    <t>給与事務担当者</t>
    <rPh sb="0" eb="2">
      <t>キュウヨ</t>
    </rPh>
    <rPh sb="2" eb="4">
      <t>ジム</t>
    </rPh>
    <rPh sb="4" eb="7">
      <t>タントウシャ</t>
    </rPh>
    <phoneticPr fontId="1"/>
  </si>
  <si>
    <t>職名</t>
    <rPh sb="0" eb="2">
      <t>ショクメイ</t>
    </rPh>
    <phoneticPr fontId="1"/>
  </si>
  <si>
    <t>氏名</t>
    <rPh sb="0" eb="2">
      <t>シメイ</t>
    </rPh>
    <phoneticPr fontId="1"/>
  </si>
  <si>
    <t>㊞</t>
    <phoneticPr fontId="1"/>
  </si>
  <si>
    <t>○○　××</t>
    <phoneticPr fontId="1"/>
  </si>
  <si>
    <t>支給額算定調書</t>
    <rPh sb="0" eb="2">
      <t>シキュウ</t>
    </rPh>
    <rPh sb="2" eb="3">
      <t>ガク</t>
    </rPh>
    <rPh sb="3" eb="5">
      <t>サンテイ</t>
    </rPh>
    <rPh sb="5" eb="7">
      <t>チョウショ</t>
    </rPh>
    <phoneticPr fontId="7"/>
  </si>
  <si>
    <t>（１）　休業給付金の日額の算定</t>
    <rPh sb="4" eb="6">
      <t>キュウギョウ</t>
    </rPh>
    <rPh sb="6" eb="9">
      <t>キュウフキン</t>
    </rPh>
    <rPh sb="10" eb="12">
      <t>ニチガク</t>
    </rPh>
    <rPh sb="13" eb="15">
      <t>サンテイ</t>
    </rPh>
    <phoneticPr fontId="7"/>
  </si>
  <si>
    <t>（</t>
    <phoneticPr fontId="7"/>
  </si>
  <si>
    <t>）円</t>
    <rPh sb="1" eb="2">
      <t>エン</t>
    </rPh>
    <phoneticPr fontId="7"/>
  </si>
  <si>
    <t>（１０円未満四捨五入）</t>
    <rPh sb="3" eb="4">
      <t>エン</t>
    </rPh>
    <rPh sb="4" eb="6">
      <t>ミマン</t>
    </rPh>
    <rPh sb="6" eb="10">
      <t>シシャゴニュウ</t>
    </rPh>
    <phoneticPr fontId="7"/>
  </si>
  <si>
    <t>×</t>
  </si>
  <si>
    <t>（３）　支給対象日数</t>
    <rPh sb="4" eb="6">
      <t>シキュウ</t>
    </rPh>
    <rPh sb="6" eb="8">
      <t>タイショウ</t>
    </rPh>
    <rPh sb="8" eb="10">
      <t>ニッスウ</t>
    </rPh>
    <phoneticPr fontId="7"/>
  </si>
  <si>
    <t>（４）　控除額</t>
    <rPh sb="4" eb="6">
      <t>コウジョ</t>
    </rPh>
    <rPh sb="6" eb="7">
      <t>ガク</t>
    </rPh>
    <phoneticPr fontId="7"/>
  </si>
  <si>
    <t>×</t>
    <phoneticPr fontId="7"/>
  </si>
  <si>
    <t>＝</t>
    <phoneticPr fontId="7"/>
  </si>
  <si>
    <t>円</t>
    <rPh sb="0" eb="1">
      <t>エン</t>
    </rPh>
    <phoneticPr fontId="7"/>
  </si>
  <si>
    <t>計</t>
    <rPh sb="0" eb="1">
      <t>ケイ</t>
    </rPh>
    <phoneticPr fontId="7"/>
  </si>
  <si>
    <t>控除額⑤</t>
    <rPh sb="0" eb="2">
      <t>コウジョ</t>
    </rPh>
    <rPh sb="2" eb="3">
      <t>ガク</t>
    </rPh>
    <phoneticPr fontId="7"/>
  </si>
  <si>
    <t>給付決定額</t>
    <rPh sb="0" eb="2">
      <t>キュウフ</t>
    </rPh>
    <rPh sb="2" eb="4">
      <t>ケッテイ</t>
    </rPh>
    <rPh sb="4" eb="5">
      <t>ガク</t>
    </rPh>
    <phoneticPr fontId="7"/>
  </si>
  <si>
    <t>（</t>
  </si>
  <si>
    <t>標準報酬日額</t>
  </si>
  <si>
    <t>）</t>
    <phoneticPr fontId="7"/>
  </si>
  <si>
    <t>－</t>
    <phoneticPr fontId="7"/>
  </si>
  <si>
    <t>1/22　＝ （</t>
    <phoneticPr fontId="7"/>
  </si>
  <si>
    <t>　　標準報酬日額</t>
    <rPh sb="2" eb="4">
      <t>ヒョウジュン</t>
    </rPh>
    <rPh sb="4" eb="6">
      <t>ホウシュウ</t>
    </rPh>
    <rPh sb="6" eb="8">
      <t>ニチガク</t>
    </rPh>
    <phoneticPr fontId="7"/>
  </si>
  <si>
    <t>2/3　 ＝ （</t>
    <phoneticPr fontId="7"/>
  </si>
  <si>
    <t>F1</t>
    <phoneticPr fontId="7"/>
  </si>
  <si>
    <t>F2</t>
    <phoneticPr fontId="7"/>
  </si>
  <si>
    <t>F3</t>
    <phoneticPr fontId="7"/>
  </si>
  <si>
    <t>円）…②</t>
    <rPh sb="0" eb="1">
      <t>エン</t>
    </rPh>
    <phoneticPr fontId="7"/>
  </si>
  <si>
    <t>円）…②’</t>
    <rPh sb="0" eb="1">
      <t>エン</t>
    </rPh>
    <phoneticPr fontId="7"/>
  </si>
  <si>
    <t>円）…②”</t>
    <rPh sb="0" eb="1">
      <t>エン</t>
    </rPh>
    <phoneticPr fontId="7"/>
  </si>
  <si>
    <t>①＞②となる日</t>
    <rPh sb="6" eb="7">
      <t>ヒ</t>
    </rPh>
    <phoneticPr fontId="7"/>
  </si>
  <si>
    <t>）日…③</t>
    <rPh sb="1" eb="2">
      <t>ヒ</t>
    </rPh>
    <phoneticPr fontId="7"/>
  </si>
  <si>
    <t>①＞②’となる日</t>
    <rPh sb="7" eb="8">
      <t>ヒ</t>
    </rPh>
    <phoneticPr fontId="7"/>
  </si>
  <si>
    <t>①＞②”となる日</t>
    <rPh sb="7" eb="8">
      <t>ヒ</t>
    </rPh>
    <phoneticPr fontId="7"/>
  </si>
  <si>
    <t>②×③</t>
    <phoneticPr fontId="7"/>
  </si>
  <si>
    <t>②×③’</t>
    <phoneticPr fontId="7"/>
  </si>
  <si>
    <t>）日…③’</t>
    <rPh sb="1" eb="2">
      <t>ヒ</t>
    </rPh>
    <phoneticPr fontId="7"/>
  </si>
  <si>
    <t>）日…③”</t>
    <rPh sb="1" eb="2">
      <t>ヒ</t>
    </rPh>
    <phoneticPr fontId="7"/>
  </si>
  <si>
    <t>②×③”</t>
    <phoneticPr fontId="7"/>
  </si>
  <si>
    <t>）日…④</t>
    <rPh sb="1" eb="2">
      <t>ヒ</t>
    </rPh>
    <phoneticPr fontId="7"/>
  </si>
  <si>
    <t>（５）　支給額の決定</t>
    <rPh sb="4" eb="6">
      <t>シキュウ</t>
    </rPh>
    <rPh sb="6" eb="7">
      <t>ガク</t>
    </rPh>
    <rPh sb="8" eb="10">
      <t>ケッテイ</t>
    </rPh>
    <phoneticPr fontId="7"/>
  </si>
  <si>
    <t>×　</t>
    <phoneticPr fontId="7"/>
  </si>
  <si>
    <t>日）</t>
    <rPh sb="0" eb="1">
      <t>ヒ</t>
    </rPh>
    <phoneticPr fontId="7"/>
  </si>
  <si>
    <t>　　支給対象日数④</t>
    <rPh sb="2" eb="4">
      <t>シキュウ</t>
    </rPh>
    <rPh sb="4" eb="6">
      <t>タイショウ</t>
    </rPh>
    <rPh sb="6" eb="8">
      <t>ニッスウ</t>
    </rPh>
    <phoneticPr fontId="7"/>
  </si>
  <si>
    <t>給付日額①</t>
    <rPh sb="0" eb="2">
      <t>キュウフ</t>
    </rPh>
    <rPh sb="2" eb="4">
      <t>ニチガク</t>
    </rPh>
    <phoneticPr fontId="7"/>
  </si>
  <si>
    <t>　　給付日額</t>
    <rPh sb="2" eb="4">
      <t>キュウフ</t>
    </rPh>
    <rPh sb="4" eb="6">
      <t>ニチガク</t>
    </rPh>
    <phoneticPr fontId="7"/>
  </si>
  <si>
    <r>
      <t>（１円未満四捨五入）</t>
    </r>
    <r>
      <rPr>
        <sz val="11"/>
        <rFont val="ＭＳ Ｐゴシック"/>
        <family val="3"/>
        <charset val="128"/>
      </rPr>
      <t>…①</t>
    </r>
    <rPh sb="2" eb="3">
      <t>エン</t>
    </rPh>
    <rPh sb="3" eb="5">
      <t>ミマン</t>
    </rPh>
    <rPh sb="5" eb="9">
      <t>シシャゴニュウ</t>
    </rPh>
    <phoneticPr fontId="7"/>
  </si>
  <si>
    <t>年金日額</t>
    <rPh sb="0" eb="2">
      <t>ネンキン</t>
    </rPh>
    <rPh sb="2" eb="4">
      <t>ニチガク</t>
    </rPh>
    <phoneticPr fontId="7"/>
  </si>
  <si>
    <t>年金額</t>
    <rPh sb="0" eb="3">
      <t>ネンキンガク</t>
    </rPh>
    <phoneticPr fontId="7"/>
  </si>
  <si>
    <t>①＞年金日額となる日</t>
    <rPh sb="2" eb="4">
      <t>ネンキン</t>
    </rPh>
    <rPh sb="4" eb="6">
      <t>ニチガク</t>
    </rPh>
    <rPh sb="9" eb="10">
      <t>ヒ</t>
    </rPh>
    <phoneticPr fontId="7"/>
  </si>
  <si>
    <t>年金控除額</t>
    <rPh sb="0" eb="2">
      <t>ネンキン</t>
    </rPh>
    <rPh sb="2" eb="4">
      <t>コウジョ</t>
    </rPh>
    <rPh sb="4" eb="5">
      <t>ガク</t>
    </rPh>
    <phoneticPr fontId="7"/>
  </si>
  <si>
    <t>※本来の控除額</t>
    <rPh sb="1" eb="3">
      <t>ホンライ</t>
    </rPh>
    <rPh sb="4" eb="6">
      <t>コウジョ</t>
    </rPh>
    <rPh sb="6" eb="7">
      <t>ガク</t>
    </rPh>
    <phoneticPr fontId="7"/>
  </si>
  <si>
    <t>　年金控除額と（４）控除額</t>
    <rPh sb="1" eb="3">
      <t>ネンキン</t>
    </rPh>
    <rPh sb="3" eb="5">
      <t>コウジョ</t>
    </rPh>
    <rPh sb="5" eb="6">
      <t>ガク</t>
    </rPh>
    <rPh sb="10" eb="12">
      <t>コウジョ</t>
    </rPh>
    <rPh sb="12" eb="13">
      <t>ガク</t>
    </rPh>
    <phoneticPr fontId="7"/>
  </si>
  <si>
    <t>円…⑤</t>
    <rPh sb="0" eb="1">
      <t>エン</t>
    </rPh>
    <phoneticPr fontId="7"/>
  </si>
  <si>
    <t>×</t>
    <phoneticPr fontId="1"/>
  </si>
  <si>
    <t>　のうち、いずれか高い額</t>
    <rPh sb="9" eb="10">
      <t>タカ</t>
    </rPh>
    <rPh sb="11" eb="12">
      <t>ガク</t>
    </rPh>
    <phoneticPr fontId="7"/>
  </si>
  <si>
    <t>（２）　報酬日額</t>
    <rPh sb="4" eb="6">
      <t>ホウシュウ</t>
    </rPh>
    <rPh sb="6" eb="8">
      <t>ニチガク</t>
    </rPh>
    <phoneticPr fontId="7"/>
  </si>
  <si>
    <t>報酬②</t>
    <rPh sb="0" eb="2">
      <t>ホウシュウ</t>
    </rPh>
    <phoneticPr fontId="7"/>
  </si>
  <si>
    <t>C1</t>
    <phoneticPr fontId="7"/>
  </si>
  <si>
    <t>C2</t>
    <phoneticPr fontId="7"/>
  </si>
  <si>
    <t>C3</t>
    <phoneticPr fontId="7"/>
  </si>
  <si>
    <t>報酬支給額証明書の作成等について</t>
    <rPh sb="0" eb="2">
      <t>ホウシュウ</t>
    </rPh>
    <rPh sb="2" eb="5">
      <t>シキュウガク</t>
    </rPh>
    <rPh sb="5" eb="8">
      <t>ショウメイショ</t>
    </rPh>
    <rPh sb="9" eb="11">
      <t>サクセイ</t>
    </rPh>
    <rPh sb="11" eb="12">
      <t>トウ</t>
    </rPh>
    <phoneticPr fontId="7"/>
  </si>
  <si>
    <t>　組合員が公務外の傷病により勤務不能となった場合、その４日目から共済組合に傷病手当金を請求する権利が生じます。</t>
    <rPh sb="1" eb="4">
      <t>クミアイイン</t>
    </rPh>
    <rPh sb="5" eb="7">
      <t>コウム</t>
    </rPh>
    <rPh sb="7" eb="8">
      <t>ガイ</t>
    </rPh>
    <rPh sb="9" eb="11">
      <t>ショウビョウ</t>
    </rPh>
    <rPh sb="14" eb="16">
      <t>キンム</t>
    </rPh>
    <rPh sb="16" eb="18">
      <t>フノウ</t>
    </rPh>
    <rPh sb="22" eb="24">
      <t>バアイ</t>
    </rPh>
    <rPh sb="28" eb="29">
      <t>ニチ</t>
    </rPh>
    <rPh sb="29" eb="30">
      <t>メ</t>
    </rPh>
    <rPh sb="32" eb="34">
      <t>キョウサイ</t>
    </rPh>
    <rPh sb="34" eb="36">
      <t>クミアイ</t>
    </rPh>
    <rPh sb="37" eb="39">
      <t>ショウビョウ</t>
    </rPh>
    <rPh sb="39" eb="41">
      <t>テアテ</t>
    </rPh>
    <rPh sb="41" eb="42">
      <t>キン</t>
    </rPh>
    <rPh sb="43" eb="45">
      <t>セイキュウ</t>
    </rPh>
    <rPh sb="47" eb="49">
      <t>ケンリ</t>
    </rPh>
    <rPh sb="50" eb="51">
      <t>ショウ</t>
    </rPh>
    <phoneticPr fontId="7"/>
  </si>
  <si>
    <t>　報酬の全部、または一部を受給している組合員が傷病手当金を請求するにあたっては、請求期間に受けた報酬の額を確認するため、報酬支給額証明書が必要となります。</t>
    <rPh sb="1" eb="3">
      <t>ホウシュウ</t>
    </rPh>
    <rPh sb="4" eb="6">
      <t>ゼンブ</t>
    </rPh>
    <rPh sb="10" eb="12">
      <t>イチブ</t>
    </rPh>
    <rPh sb="13" eb="15">
      <t>ジュキュウ</t>
    </rPh>
    <rPh sb="19" eb="22">
      <t>クミアイイン</t>
    </rPh>
    <rPh sb="23" eb="25">
      <t>ショウビョウ</t>
    </rPh>
    <rPh sb="25" eb="27">
      <t>テアテ</t>
    </rPh>
    <rPh sb="27" eb="28">
      <t>キン</t>
    </rPh>
    <rPh sb="29" eb="31">
      <t>セイキュウ</t>
    </rPh>
    <rPh sb="40" eb="42">
      <t>セイキュウ</t>
    </rPh>
    <rPh sb="42" eb="44">
      <t>キカン</t>
    </rPh>
    <rPh sb="45" eb="46">
      <t>ウ</t>
    </rPh>
    <rPh sb="48" eb="50">
      <t>ホウシュウ</t>
    </rPh>
    <rPh sb="51" eb="52">
      <t>ガク</t>
    </rPh>
    <rPh sb="53" eb="55">
      <t>カクニン</t>
    </rPh>
    <rPh sb="60" eb="62">
      <t>ホウシュウ</t>
    </rPh>
    <rPh sb="62" eb="65">
      <t>シキュウガク</t>
    </rPh>
    <rPh sb="65" eb="68">
      <t>ショウメイショ</t>
    </rPh>
    <phoneticPr fontId="7"/>
  </si>
  <si>
    <t>作成の流れ</t>
    <rPh sb="0" eb="2">
      <t>サクセイ</t>
    </rPh>
    <rPh sb="3" eb="4">
      <t>ナガ</t>
    </rPh>
    <phoneticPr fontId="7"/>
  </si>
  <si>
    <t>作成に必要な資料</t>
    <rPh sb="0" eb="2">
      <t>サクセイ</t>
    </rPh>
    <rPh sb="3" eb="5">
      <t>ヒツヨウ</t>
    </rPh>
    <rPh sb="6" eb="8">
      <t>シリョウ</t>
    </rPh>
    <phoneticPr fontId="7"/>
  </si>
  <si>
    <t>１　休職の発令等</t>
    <rPh sb="7" eb="8">
      <t>トウ</t>
    </rPh>
    <phoneticPr fontId="7"/>
  </si>
  <si>
    <t>（1）休職発令日</t>
    <phoneticPr fontId="7"/>
  </si>
  <si>
    <t>（2）給与等の支給割合の変遷（当該月の何日から何日までが何割支給か）</t>
    <phoneticPr fontId="7"/>
  </si>
  <si>
    <t>２　休職発令直前の給与明細等</t>
    <rPh sb="9" eb="11">
      <t>キュウヨ</t>
    </rPh>
    <rPh sb="11" eb="13">
      <t>メイサイ</t>
    </rPh>
    <rPh sb="13" eb="14">
      <t>トウ</t>
    </rPh>
    <phoneticPr fontId="7"/>
  </si>
  <si>
    <t>　　休職発令後の給与明細で、給与が一括して「休職者給与」として表示される場合、給与種目ごとの「本来の支給額」は確認できませんので、休職発令前の給与明細等により、給与種目ごとの「本来の支給額」を確認することになります。</t>
    <rPh sb="2" eb="4">
      <t>キュウショク</t>
    </rPh>
    <rPh sb="4" eb="6">
      <t>ハツレイ</t>
    </rPh>
    <rPh sb="6" eb="7">
      <t>ゴ</t>
    </rPh>
    <rPh sb="8" eb="10">
      <t>キュウヨ</t>
    </rPh>
    <rPh sb="10" eb="12">
      <t>メイサイ</t>
    </rPh>
    <rPh sb="14" eb="16">
      <t>キュウヨ</t>
    </rPh>
    <rPh sb="17" eb="19">
      <t>イッカツ</t>
    </rPh>
    <rPh sb="22" eb="24">
      <t>キュウショク</t>
    </rPh>
    <rPh sb="24" eb="25">
      <t>シャ</t>
    </rPh>
    <rPh sb="25" eb="27">
      <t>キュウヨ</t>
    </rPh>
    <rPh sb="31" eb="33">
      <t>ヒョウジ</t>
    </rPh>
    <rPh sb="36" eb="38">
      <t>バアイ</t>
    </rPh>
    <rPh sb="39" eb="41">
      <t>キュウヨ</t>
    </rPh>
    <rPh sb="41" eb="43">
      <t>シュモク</t>
    </rPh>
    <rPh sb="47" eb="49">
      <t>ホンライ</t>
    </rPh>
    <rPh sb="50" eb="53">
      <t>シキュウガク</t>
    </rPh>
    <rPh sb="55" eb="57">
      <t>カクニン</t>
    </rPh>
    <rPh sb="80" eb="82">
      <t>キュウヨ</t>
    </rPh>
    <rPh sb="82" eb="84">
      <t>シュモク</t>
    </rPh>
    <phoneticPr fontId="7"/>
  </si>
  <si>
    <t>作成上の注意事項</t>
    <rPh sb="0" eb="2">
      <t>サクセイ</t>
    </rPh>
    <rPh sb="2" eb="3">
      <t>ジョウ</t>
    </rPh>
    <rPh sb="4" eb="6">
      <t>チュウイ</t>
    </rPh>
    <rPh sb="6" eb="8">
      <t>ジコウ</t>
    </rPh>
    <phoneticPr fontId="7"/>
  </si>
  <si>
    <r>
      <t>（1）</t>
    </r>
    <r>
      <rPr>
        <b/>
        <sz val="11"/>
        <rFont val="ＭＳ Ｐゴシック"/>
        <family val="3"/>
        <charset val="128"/>
      </rPr>
      <t>報酬①</t>
    </r>
    <r>
      <rPr>
        <sz val="11"/>
        <color theme="1"/>
        <rFont val="ＭＳ Ｐゴシック"/>
        <family val="2"/>
        <charset val="128"/>
        <scheme val="minor"/>
      </rPr>
      <t>には、日額で支給される各給与が該当します。（例：給料月額、給料の調整額、地域手当）</t>
    </r>
    <rPh sb="3" eb="5">
      <t>ホウシュウ</t>
    </rPh>
    <rPh sb="9" eb="11">
      <t>ニチガク</t>
    </rPh>
    <rPh sb="12" eb="14">
      <t>シキュウ</t>
    </rPh>
    <rPh sb="17" eb="18">
      <t>カク</t>
    </rPh>
    <rPh sb="18" eb="20">
      <t>キュウヨ</t>
    </rPh>
    <rPh sb="21" eb="23">
      <t>ガイトウ</t>
    </rPh>
    <rPh sb="28" eb="29">
      <t>レイ</t>
    </rPh>
    <rPh sb="30" eb="32">
      <t>キュウリョウ</t>
    </rPh>
    <rPh sb="32" eb="34">
      <t>ゲツガク</t>
    </rPh>
    <rPh sb="35" eb="37">
      <t>キュウリョウ</t>
    </rPh>
    <rPh sb="38" eb="40">
      <t>チョウセイ</t>
    </rPh>
    <rPh sb="40" eb="41">
      <t>ガク</t>
    </rPh>
    <rPh sb="42" eb="44">
      <t>チイキ</t>
    </rPh>
    <rPh sb="44" eb="46">
      <t>テアテ</t>
    </rPh>
    <phoneticPr fontId="7"/>
  </si>
  <si>
    <t>請求に必要な書類</t>
    <rPh sb="0" eb="2">
      <t>セイキュウ</t>
    </rPh>
    <rPh sb="3" eb="5">
      <t>ヒツヨウ</t>
    </rPh>
    <rPh sb="6" eb="8">
      <t>ショルイ</t>
    </rPh>
    <phoneticPr fontId="7"/>
  </si>
  <si>
    <t>書　　　　類</t>
    <rPh sb="0" eb="1">
      <t>ショ</t>
    </rPh>
    <rPh sb="5" eb="6">
      <t>タグイ</t>
    </rPh>
    <phoneticPr fontId="7"/>
  </si>
  <si>
    <t>留　　　　意　　　　点</t>
    <rPh sb="0" eb="1">
      <t>トメ</t>
    </rPh>
    <rPh sb="5" eb="6">
      <t>イ</t>
    </rPh>
    <rPh sb="10" eb="11">
      <t>テン</t>
    </rPh>
    <phoneticPr fontId="7"/>
  </si>
  <si>
    <t>２　次回以降、請求月ごとに作成し送付する書類</t>
    <rPh sb="2" eb="4">
      <t>ジカイ</t>
    </rPh>
    <rPh sb="4" eb="6">
      <t>イコウ</t>
    </rPh>
    <rPh sb="7" eb="9">
      <t>セイキュウ</t>
    </rPh>
    <rPh sb="9" eb="10">
      <t>ヅキ</t>
    </rPh>
    <rPh sb="13" eb="15">
      <t>サクセイ</t>
    </rPh>
    <rPh sb="16" eb="18">
      <t>ソウフ</t>
    </rPh>
    <rPh sb="20" eb="22">
      <t>ショルイ</t>
    </rPh>
    <phoneticPr fontId="7"/>
  </si>
  <si>
    <t>復職期間について</t>
    <rPh sb="0" eb="2">
      <t>フクショク</t>
    </rPh>
    <rPh sb="2" eb="4">
      <t>キカン</t>
    </rPh>
    <phoneticPr fontId="7"/>
  </si>
  <si>
    <t>　地方公務員等共済組合法の運用方針第68条関係第２項２には、次のとおり定められています。</t>
    <rPh sb="1" eb="3">
      <t>チホウ</t>
    </rPh>
    <rPh sb="3" eb="6">
      <t>コウムイン</t>
    </rPh>
    <rPh sb="6" eb="7">
      <t>トウ</t>
    </rPh>
    <rPh sb="7" eb="9">
      <t>キョウサイ</t>
    </rPh>
    <rPh sb="9" eb="11">
      <t>クミアイ</t>
    </rPh>
    <rPh sb="11" eb="12">
      <t>ホウ</t>
    </rPh>
    <rPh sb="13" eb="15">
      <t>ウンヨウ</t>
    </rPh>
    <rPh sb="15" eb="17">
      <t>ホウシン</t>
    </rPh>
    <rPh sb="17" eb="18">
      <t>ダイ</t>
    </rPh>
    <rPh sb="20" eb="21">
      <t>ジョウ</t>
    </rPh>
    <rPh sb="21" eb="23">
      <t>カンケイ</t>
    </rPh>
    <rPh sb="23" eb="24">
      <t>ダイ</t>
    </rPh>
    <rPh sb="25" eb="26">
      <t>コウ</t>
    </rPh>
    <rPh sb="30" eb="31">
      <t>ツギ</t>
    </rPh>
    <rPh sb="35" eb="36">
      <t>サダ</t>
    </rPh>
    <phoneticPr fontId="7"/>
  </si>
  <si>
    <t>①傷病手当金の支給開始日以降は、傷病のため勤務に服することができなかった日について報酬が支給されても、その日は傷病手当金の支給期間に算入される。</t>
    <rPh sb="1" eb="3">
      <t>ショウビョウ</t>
    </rPh>
    <rPh sb="3" eb="5">
      <t>テアテ</t>
    </rPh>
    <rPh sb="5" eb="6">
      <t>キン</t>
    </rPh>
    <rPh sb="7" eb="9">
      <t>シキュウ</t>
    </rPh>
    <rPh sb="9" eb="12">
      <t>カイシビ</t>
    </rPh>
    <rPh sb="12" eb="14">
      <t>イコウ</t>
    </rPh>
    <rPh sb="16" eb="18">
      <t>ショウビョウ</t>
    </rPh>
    <rPh sb="21" eb="23">
      <t>キンム</t>
    </rPh>
    <rPh sb="24" eb="25">
      <t>フク</t>
    </rPh>
    <rPh sb="36" eb="37">
      <t>ヒ</t>
    </rPh>
    <rPh sb="41" eb="43">
      <t>ホウシュウ</t>
    </rPh>
    <rPh sb="44" eb="46">
      <t>シキュウ</t>
    </rPh>
    <rPh sb="53" eb="54">
      <t>ヒ</t>
    </rPh>
    <rPh sb="55" eb="57">
      <t>ショウビョウ</t>
    </rPh>
    <rPh sb="57" eb="59">
      <t>テアテ</t>
    </rPh>
    <rPh sb="59" eb="60">
      <t>キン</t>
    </rPh>
    <rPh sb="61" eb="63">
      <t>シキュウ</t>
    </rPh>
    <rPh sb="63" eb="65">
      <t>キカン</t>
    </rPh>
    <rPh sb="66" eb="68">
      <t>サンニュウ</t>
    </rPh>
    <phoneticPr fontId="7"/>
  </si>
  <si>
    <r>
      <t>②傷病手当金の支給開始日以降、職場に復帰（出勤）し、再び同じ傷病で勤務できなくなった場合は、</t>
    </r>
    <r>
      <rPr>
        <u/>
        <sz val="11"/>
        <rFont val="ＭＳ Ｐゴシック"/>
        <family val="3"/>
        <charset val="128"/>
      </rPr>
      <t>その出勤した期間は支給期間に算入せず</t>
    </r>
    <r>
      <rPr>
        <sz val="11"/>
        <color theme="1"/>
        <rFont val="ＭＳ Ｐゴシック"/>
        <family val="2"/>
        <charset val="128"/>
        <scheme val="minor"/>
      </rPr>
      <t>、その前後の期間を通算する。</t>
    </r>
    <rPh sb="15" eb="17">
      <t>ショクバ</t>
    </rPh>
    <rPh sb="18" eb="20">
      <t>フッキ</t>
    </rPh>
    <rPh sb="21" eb="23">
      <t>シュッキン</t>
    </rPh>
    <rPh sb="33" eb="35">
      <t>キンム</t>
    </rPh>
    <rPh sb="42" eb="44">
      <t>バアイ</t>
    </rPh>
    <phoneticPr fontId="7"/>
  </si>
  <si>
    <t>差額精算について</t>
    <rPh sb="0" eb="2">
      <t>サガク</t>
    </rPh>
    <rPh sb="2" eb="4">
      <t>セイサン</t>
    </rPh>
    <phoneticPr fontId="7"/>
  </si>
  <si>
    <t>　報酬支給額証明書を送付した後、内容に誤りを発見した場合又は遡って内容が変更になり、過去に支給された給与が精算された場合は、改めて該当月の報酬支給額証明書を作成し、差額精算依頼書とともに支部へ提出してください。差額精算依頼書は様式適宜です。（「記載例　差額精算」参照）</t>
    <rPh sb="1" eb="3">
      <t>ホウシュウ</t>
    </rPh>
    <rPh sb="3" eb="6">
      <t>シキュウガク</t>
    </rPh>
    <rPh sb="6" eb="9">
      <t>ショウメイショ</t>
    </rPh>
    <rPh sb="10" eb="12">
      <t>ソウフ</t>
    </rPh>
    <rPh sb="14" eb="15">
      <t>ノチ</t>
    </rPh>
    <rPh sb="16" eb="18">
      <t>ナイヨウ</t>
    </rPh>
    <rPh sb="19" eb="20">
      <t>アヤマ</t>
    </rPh>
    <rPh sb="22" eb="24">
      <t>ハッケン</t>
    </rPh>
    <rPh sb="26" eb="28">
      <t>バアイ</t>
    </rPh>
    <rPh sb="28" eb="29">
      <t>マタ</t>
    </rPh>
    <rPh sb="30" eb="31">
      <t>サカノボ</t>
    </rPh>
    <rPh sb="33" eb="35">
      <t>ナイヨウ</t>
    </rPh>
    <rPh sb="36" eb="38">
      <t>ヘンコウ</t>
    </rPh>
    <rPh sb="42" eb="44">
      <t>カコ</t>
    </rPh>
    <rPh sb="45" eb="47">
      <t>シキュウ</t>
    </rPh>
    <rPh sb="50" eb="52">
      <t>キュウヨ</t>
    </rPh>
    <rPh sb="53" eb="55">
      <t>セイサン</t>
    </rPh>
    <rPh sb="58" eb="60">
      <t>バアイ</t>
    </rPh>
    <rPh sb="62" eb="63">
      <t>アラタ</t>
    </rPh>
    <rPh sb="65" eb="67">
      <t>ガイトウ</t>
    </rPh>
    <rPh sb="67" eb="68">
      <t>ツキ</t>
    </rPh>
    <rPh sb="69" eb="77">
      <t>ホウシュウシキュウガクショウメイショ</t>
    </rPh>
    <rPh sb="78" eb="80">
      <t>サクセイ</t>
    </rPh>
    <rPh sb="93" eb="95">
      <t>シブ</t>
    </rPh>
    <rPh sb="105" eb="107">
      <t>サガク</t>
    </rPh>
    <rPh sb="107" eb="109">
      <t>セイサン</t>
    </rPh>
    <rPh sb="109" eb="111">
      <t>イライ</t>
    </rPh>
    <rPh sb="111" eb="112">
      <t>ショ</t>
    </rPh>
    <phoneticPr fontId="7"/>
  </si>
  <si>
    <t>　なお、その際、必ず組合員に対して事情を説明し、後日、傷病手当金の差額精算が発生することを連絡してください。</t>
    <rPh sb="6" eb="7">
      <t>サイ</t>
    </rPh>
    <rPh sb="8" eb="9">
      <t>カナラ</t>
    </rPh>
    <rPh sb="10" eb="13">
      <t>クミアイイン</t>
    </rPh>
    <rPh sb="14" eb="15">
      <t>タイ</t>
    </rPh>
    <rPh sb="17" eb="19">
      <t>ジジョウ</t>
    </rPh>
    <rPh sb="20" eb="22">
      <t>セツメイ</t>
    </rPh>
    <rPh sb="24" eb="26">
      <t>ゴジツ</t>
    </rPh>
    <rPh sb="27" eb="29">
      <t>ショウビョウ</t>
    </rPh>
    <rPh sb="29" eb="31">
      <t>テアテ</t>
    </rPh>
    <rPh sb="31" eb="32">
      <t>キン</t>
    </rPh>
    <rPh sb="33" eb="35">
      <t>サガク</t>
    </rPh>
    <rPh sb="35" eb="37">
      <t>セイサン</t>
    </rPh>
    <rPh sb="38" eb="40">
      <t>ハッセイ</t>
    </rPh>
    <rPh sb="45" eb="47">
      <t>レンラク</t>
    </rPh>
    <phoneticPr fontId="7"/>
  </si>
  <si>
    <t>　報酬支給額証明書の作成にあたって、よくある例を掲載しました。</t>
    <rPh sb="1" eb="9">
      <t>ホウシュウシキュウガクショウメイショ</t>
    </rPh>
    <rPh sb="10" eb="12">
      <t>サクセイ</t>
    </rPh>
    <rPh sb="22" eb="23">
      <t>レイ</t>
    </rPh>
    <rPh sb="24" eb="26">
      <t>ケイサイ</t>
    </rPh>
    <phoneticPr fontId="7"/>
  </si>
  <si>
    <t>傷　病　手　当　金　台　帳</t>
    <rPh sb="0" eb="1">
      <t>キズ</t>
    </rPh>
    <rPh sb="2" eb="3">
      <t>ビョウ</t>
    </rPh>
    <rPh sb="4" eb="5">
      <t>テ</t>
    </rPh>
    <rPh sb="6" eb="7">
      <t>トウ</t>
    </rPh>
    <rPh sb="8" eb="9">
      <t>キン</t>
    </rPh>
    <rPh sb="10" eb="11">
      <t>ダイ</t>
    </rPh>
    <rPh sb="12" eb="13">
      <t>チョウ</t>
    </rPh>
    <phoneticPr fontId="7"/>
  </si>
  <si>
    <t>※初回のみ</t>
    <rPh sb="1" eb="3">
      <t>ショカイ</t>
    </rPh>
    <phoneticPr fontId="7"/>
  </si>
  <si>
    <t>（組合員氏名）</t>
    <rPh sb="1" eb="4">
      <t>クミアイイン</t>
    </rPh>
    <rPh sb="4" eb="6">
      <t>シメイ</t>
    </rPh>
    <phoneticPr fontId="7"/>
  </si>
  <si>
    <t>休職発令（1）　休職期間</t>
    <rPh sb="0" eb="2">
      <t>キュウショク</t>
    </rPh>
    <rPh sb="2" eb="4">
      <t>ハツレイ</t>
    </rPh>
    <rPh sb="8" eb="10">
      <t>キュウショク</t>
    </rPh>
    <rPh sb="10" eb="12">
      <t>キカン</t>
    </rPh>
    <phoneticPr fontId="7"/>
  </si>
  <si>
    <t>発令日</t>
    <rPh sb="0" eb="3">
      <t>ハツレイビ</t>
    </rPh>
    <phoneticPr fontId="7"/>
  </si>
  <si>
    <t>休職期間</t>
    <rPh sb="0" eb="2">
      <t>キュウショク</t>
    </rPh>
    <rPh sb="2" eb="4">
      <t>キカン</t>
    </rPh>
    <phoneticPr fontId="7"/>
  </si>
  <si>
    <t>給与の支給割合</t>
    <rPh sb="0" eb="2">
      <t>キュウヨ</t>
    </rPh>
    <rPh sb="3" eb="5">
      <t>シキュウ</t>
    </rPh>
    <rPh sb="5" eb="7">
      <t>ワリアイ</t>
    </rPh>
    <phoneticPr fontId="7"/>
  </si>
  <si>
    <t>（減額の記載なし）</t>
    <rPh sb="1" eb="3">
      <t>ゲンガク</t>
    </rPh>
    <rPh sb="4" eb="6">
      <t>キサイ</t>
    </rPh>
    <phoneticPr fontId="7"/>
  </si>
  <si>
    <t>１００分の８０</t>
    <rPh sb="3" eb="4">
      <t>ブン</t>
    </rPh>
    <phoneticPr fontId="7"/>
  </si>
  <si>
    <t>【記載例】</t>
    <rPh sb="1" eb="3">
      <t>キサイ</t>
    </rPh>
    <rPh sb="3" eb="4">
      <t>レイ</t>
    </rPh>
    <phoneticPr fontId="7"/>
  </si>
  <si>
    <t>××××××××</t>
    <phoneticPr fontId="7"/>
  </si>
  <si>
    <t>▼▼▼▼▼▼▼▼</t>
    <phoneticPr fontId="7"/>
  </si>
  <si>
    <t>２月間</t>
    <rPh sb="1" eb="3">
      <t>ツキカン</t>
    </rPh>
    <phoneticPr fontId="7"/>
  </si>
  <si>
    <t>平成２６年１１月２３日
～平成２７年１月２２日</t>
    <rPh sb="0" eb="2">
      <t>ヘイセイ</t>
    </rPh>
    <rPh sb="4" eb="5">
      <t>ネン</t>
    </rPh>
    <rPh sb="7" eb="8">
      <t>ガツ</t>
    </rPh>
    <rPh sb="10" eb="11">
      <t>ニチ</t>
    </rPh>
    <rPh sb="13" eb="15">
      <t>ヘイセイ</t>
    </rPh>
    <rPh sb="17" eb="18">
      <t>ネン</t>
    </rPh>
    <rPh sb="19" eb="20">
      <t>ガツ</t>
    </rPh>
    <rPh sb="22" eb="23">
      <t>ニチ</t>
    </rPh>
    <phoneticPr fontId="7"/>
  </si>
  <si>
    <t>（記載例）</t>
    <rPh sb="1" eb="3">
      <t>キサイ</t>
    </rPh>
    <rPh sb="3" eb="4">
      <t>レイ</t>
    </rPh>
    <phoneticPr fontId="7"/>
  </si>
  <si>
    <t xml:space="preserve">様式は適宜ですので、記載例を参考に作成してください。
</t>
    <rPh sb="0" eb="2">
      <t>ヨウシキ</t>
    </rPh>
    <rPh sb="3" eb="5">
      <t>テキギ</t>
    </rPh>
    <rPh sb="10" eb="12">
      <t>キサイ</t>
    </rPh>
    <rPh sb="12" eb="13">
      <t>レイ</t>
    </rPh>
    <rPh sb="14" eb="16">
      <t>サンコウ</t>
    </rPh>
    <rPh sb="17" eb="19">
      <t>サクセイ</t>
    </rPh>
    <phoneticPr fontId="7"/>
  </si>
  <si>
    <t>　　　　公立学校共済組合香川支部長　殿</t>
    <rPh sb="4" eb="6">
      <t>コウリツ</t>
    </rPh>
    <rPh sb="6" eb="8">
      <t>ガッコウ</t>
    </rPh>
    <rPh sb="8" eb="10">
      <t>キョウサイ</t>
    </rPh>
    <rPh sb="10" eb="12">
      <t>クミアイ</t>
    </rPh>
    <rPh sb="12" eb="14">
      <t>カガワ</t>
    </rPh>
    <rPh sb="14" eb="16">
      <t>シブ</t>
    </rPh>
    <rPh sb="16" eb="17">
      <t>チョウ</t>
    </rPh>
    <rPh sb="18" eb="19">
      <t>ドノ</t>
    </rPh>
    <phoneticPr fontId="7"/>
  </si>
  <si>
    <t>所属</t>
    <rPh sb="0" eb="2">
      <t>ショゾク</t>
    </rPh>
    <phoneticPr fontId="7"/>
  </si>
  <si>
    <t>○○○小学校</t>
    <rPh sb="3" eb="6">
      <t>ショウガッコウ</t>
    </rPh>
    <phoneticPr fontId="7"/>
  </si>
  <si>
    <t>（所属所長の証明）</t>
    <rPh sb="1" eb="4">
      <t>ショゾクショ</t>
    </rPh>
    <rPh sb="4" eb="5">
      <t>チョウ</t>
    </rPh>
    <rPh sb="6" eb="8">
      <t>ショウメイ</t>
    </rPh>
    <phoneticPr fontId="7"/>
  </si>
  <si>
    <t>氏名</t>
    <rPh sb="0" eb="2">
      <t>シメイ</t>
    </rPh>
    <phoneticPr fontId="7"/>
  </si>
  <si>
    <t>㊞</t>
    <phoneticPr fontId="7"/>
  </si>
  <si>
    <t>差額精算依頼書</t>
    <rPh sb="0" eb="2">
      <t>サガク</t>
    </rPh>
    <rPh sb="2" eb="4">
      <t>セイサン</t>
    </rPh>
    <rPh sb="4" eb="6">
      <t>イライ</t>
    </rPh>
    <rPh sb="6" eb="7">
      <t>ショ</t>
    </rPh>
    <phoneticPr fontId="7"/>
  </si>
  <si>
    <t>　下記組合員の給付にかかる報酬支給額証明書については、内容が一部相違していることが判明しました。つきましては、別紙のとおり正当な内容の報酬支給額証明書を送付しますので、差額精算をお願いします。</t>
    <rPh sb="1" eb="3">
      <t>カキ</t>
    </rPh>
    <rPh sb="3" eb="6">
      <t>クミアイイン</t>
    </rPh>
    <rPh sb="7" eb="9">
      <t>キュウフ</t>
    </rPh>
    <rPh sb="13" eb="15">
      <t>ホウシュウ</t>
    </rPh>
    <rPh sb="15" eb="18">
      <t>シキュウガク</t>
    </rPh>
    <rPh sb="18" eb="21">
      <t>ショウメイショ</t>
    </rPh>
    <rPh sb="27" eb="29">
      <t>ナイヨウ</t>
    </rPh>
    <rPh sb="30" eb="32">
      <t>イチブ</t>
    </rPh>
    <rPh sb="32" eb="34">
      <t>ソウイ</t>
    </rPh>
    <rPh sb="41" eb="43">
      <t>ハンメイ</t>
    </rPh>
    <phoneticPr fontId="7"/>
  </si>
  <si>
    <t>　なお、組合員に対して、報酬支給額証明書の訂正により、既支給の給付金に差額精算が生じることは通知済みです。</t>
    <rPh sb="4" eb="7">
      <t>クミアイイン</t>
    </rPh>
    <rPh sb="8" eb="9">
      <t>タイ</t>
    </rPh>
    <rPh sb="12" eb="14">
      <t>ホウシュウ</t>
    </rPh>
    <rPh sb="14" eb="17">
      <t>シキュウガク</t>
    </rPh>
    <rPh sb="17" eb="20">
      <t>ショウメイショ</t>
    </rPh>
    <rPh sb="21" eb="23">
      <t>テイセイ</t>
    </rPh>
    <rPh sb="27" eb="28">
      <t>キ</t>
    </rPh>
    <rPh sb="28" eb="30">
      <t>シキュウ</t>
    </rPh>
    <rPh sb="31" eb="34">
      <t>キュウフキン</t>
    </rPh>
    <rPh sb="35" eb="37">
      <t>サガク</t>
    </rPh>
    <rPh sb="37" eb="39">
      <t>セイサン</t>
    </rPh>
    <rPh sb="40" eb="41">
      <t>ショウ</t>
    </rPh>
    <rPh sb="46" eb="48">
      <t>ツウチ</t>
    </rPh>
    <rPh sb="48" eb="49">
      <t>ズ</t>
    </rPh>
    <phoneticPr fontId="7"/>
  </si>
  <si>
    <t>記</t>
    <rPh sb="0" eb="1">
      <t>キ</t>
    </rPh>
    <phoneticPr fontId="7"/>
  </si>
  <si>
    <t>共済　太郎</t>
    <rPh sb="0" eb="2">
      <t>キョウサイ</t>
    </rPh>
    <rPh sb="3" eb="5">
      <t>タロウ</t>
    </rPh>
    <phoneticPr fontId="7"/>
  </si>
  <si>
    <t>（公立香12345）</t>
    <rPh sb="1" eb="3">
      <t>コウリツ</t>
    </rPh>
    <rPh sb="3" eb="4">
      <t>カオリ</t>
    </rPh>
    <phoneticPr fontId="7"/>
  </si>
  <si>
    <t>２　対象となる給付</t>
    <rPh sb="2" eb="4">
      <t>タイショウ</t>
    </rPh>
    <rPh sb="7" eb="9">
      <t>キュウフ</t>
    </rPh>
    <phoneticPr fontId="7"/>
  </si>
  <si>
    <t>（1）休業給付名</t>
    <rPh sb="3" eb="5">
      <t>キュウギョウ</t>
    </rPh>
    <rPh sb="5" eb="7">
      <t>キュウフ</t>
    </rPh>
    <rPh sb="7" eb="8">
      <t>メイ</t>
    </rPh>
    <phoneticPr fontId="7"/>
  </si>
  <si>
    <t>傷病手当金</t>
    <rPh sb="0" eb="2">
      <t>ショウビョウ</t>
    </rPh>
    <rPh sb="2" eb="4">
      <t>テアテ</t>
    </rPh>
    <rPh sb="4" eb="5">
      <t>キン</t>
    </rPh>
    <phoneticPr fontId="7"/>
  </si>
  <si>
    <t>（2）対象期間</t>
    <rPh sb="3" eb="5">
      <t>タイショウ</t>
    </rPh>
    <rPh sb="5" eb="7">
      <t>キカン</t>
    </rPh>
    <phoneticPr fontId="7"/>
  </si>
  <si>
    <t>３　報酬支給額証明書の訂正内容</t>
    <rPh sb="2" eb="4">
      <t>ホウシュウ</t>
    </rPh>
    <rPh sb="4" eb="7">
      <t>シキュウガク</t>
    </rPh>
    <rPh sb="7" eb="10">
      <t>ショウメイショ</t>
    </rPh>
    <rPh sb="11" eb="13">
      <t>テイセイ</t>
    </rPh>
    <rPh sb="13" eb="15">
      <t>ナイヨウ</t>
    </rPh>
    <phoneticPr fontId="7"/>
  </si>
  <si>
    <t>（正）</t>
    <rPh sb="1" eb="2">
      <t>セイ</t>
    </rPh>
    <phoneticPr fontId="7"/>
  </si>
  <si>
    <t>0円</t>
    <rPh sb="1" eb="2">
      <t>エン</t>
    </rPh>
    <phoneticPr fontId="7"/>
  </si>
  <si>
    <t>（誤）</t>
    <rPh sb="1" eb="2">
      <t>ゴ</t>
    </rPh>
    <phoneticPr fontId="7"/>
  </si>
  <si>
    <t>12,000円</t>
    <rPh sb="6" eb="7">
      <t>エン</t>
    </rPh>
    <phoneticPr fontId="7"/>
  </si>
  <si>
    <t>４　誤った報酬支給額証明書を作成した理由</t>
    <rPh sb="2" eb="3">
      <t>アヤマ</t>
    </rPh>
    <rPh sb="5" eb="7">
      <t>ホウシュウ</t>
    </rPh>
    <rPh sb="7" eb="10">
      <t>シキュウガク</t>
    </rPh>
    <rPh sb="10" eb="13">
      <t>ショウメイショ</t>
    </rPh>
    <rPh sb="14" eb="16">
      <t>サクセイ</t>
    </rPh>
    <rPh sb="18" eb="20">
      <t>リユウ</t>
    </rPh>
    <phoneticPr fontId="7"/>
  </si>
  <si>
    <t>　　組合員による被扶養者申告書の提出遅延</t>
    <rPh sb="2" eb="5">
      <t>クミアイイン</t>
    </rPh>
    <rPh sb="8" eb="12">
      <t>ヒフヨウシャ</t>
    </rPh>
    <rPh sb="12" eb="15">
      <t>シンコクショ</t>
    </rPh>
    <rPh sb="16" eb="18">
      <t>テイシュツ</t>
    </rPh>
    <rPh sb="18" eb="20">
      <t>チエン</t>
    </rPh>
    <phoneticPr fontId="7"/>
  </si>
  <si>
    <t>５　添付書類</t>
    <rPh sb="2" eb="4">
      <t>テンプ</t>
    </rPh>
    <rPh sb="4" eb="6">
      <t>ショルイ</t>
    </rPh>
    <phoneticPr fontId="7"/>
  </si>
  <si>
    <t>　　報酬支給額証明書（3枚）</t>
    <rPh sb="2" eb="4">
      <t>ホウシュウ</t>
    </rPh>
    <rPh sb="4" eb="7">
      <t>シキュウガク</t>
    </rPh>
    <rPh sb="7" eb="10">
      <t>ショウメイショ</t>
    </rPh>
    <rPh sb="12" eb="13">
      <t>マイ</t>
    </rPh>
    <phoneticPr fontId="7"/>
  </si>
  <si>
    <t>教職員調整額</t>
    <rPh sb="0" eb="3">
      <t>キョウショクイン</t>
    </rPh>
    <rPh sb="3" eb="5">
      <t>チョウセイ</t>
    </rPh>
    <rPh sb="5" eb="6">
      <t>ガク</t>
    </rPh>
    <phoneticPr fontId="1"/>
  </si>
  <si>
    <t>教職員調整額</t>
    <rPh sb="0" eb="3">
      <t>キョウショクイン</t>
    </rPh>
    <rPh sb="3" eb="5">
      <t>チョウセイ</t>
    </rPh>
    <rPh sb="5" eb="6">
      <t>ガク</t>
    </rPh>
    <phoneticPr fontId="1"/>
  </si>
  <si>
    <t>公立香12345</t>
    <rPh sb="0" eb="2">
      <t>コウリツ</t>
    </rPh>
    <rPh sb="2" eb="3">
      <t>カオリ</t>
    </rPh>
    <phoneticPr fontId="1"/>
  </si>
  <si>
    <t>無給</t>
    <rPh sb="0" eb="2">
      <t>ムキュウ</t>
    </rPh>
    <phoneticPr fontId="7"/>
  </si>
  <si>
    <t>平成２７年１月２３日
～平成２8年1月２２日</t>
    <rPh sb="0" eb="2">
      <t>ヘイセイ</t>
    </rPh>
    <rPh sb="4" eb="5">
      <t>ネン</t>
    </rPh>
    <rPh sb="6" eb="7">
      <t>ガツ</t>
    </rPh>
    <rPh sb="9" eb="10">
      <t>ニチ</t>
    </rPh>
    <rPh sb="12" eb="14">
      <t>ヘイセイ</t>
    </rPh>
    <rPh sb="16" eb="17">
      <t>ネン</t>
    </rPh>
    <rPh sb="18" eb="19">
      <t>ガツ</t>
    </rPh>
    <rPh sb="21" eb="22">
      <t>ニチ</t>
    </rPh>
    <phoneticPr fontId="7"/>
  </si>
  <si>
    <t>平成２８年１月１１日まで</t>
    <rPh sb="0" eb="2">
      <t>ヘイセイ</t>
    </rPh>
    <rPh sb="4" eb="5">
      <t>ネン</t>
    </rPh>
    <rPh sb="6" eb="7">
      <t>ガツ</t>
    </rPh>
    <rPh sb="9" eb="10">
      <t>ニチ</t>
    </rPh>
    <phoneticPr fontId="7"/>
  </si>
  <si>
    <t xml:space="preserve">平成２８年１月２３日～
</t>
    <rPh sb="0" eb="2">
      <t>ヘイセイ</t>
    </rPh>
    <rPh sb="4" eb="5">
      <t>ネン</t>
    </rPh>
    <rPh sb="6" eb="7">
      <t>ガツ</t>
    </rPh>
    <rPh sb="9" eb="10">
      <t>ニチ</t>
    </rPh>
    <phoneticPr fontId="7"/>
  </si>
  <si>
    <t>　当該傷病により、最初に障害手当金請求書を作成するときには、休職の発令等から別添「台帳」を作成し、報酬支給額証明書（無給休職者は除く）とともに、支部へ提出してください。
　　初回の傷病手当金の請求時に台帳の添付がない場合は、請求書類の到着後に所属所へ確認することとなり、確認できるまでは審査が進捗しません。（「記載例　台帳」参照）</t>
    <rPh sb="9" eb="11">
      <t>サイショ</t>
    </rPh>
    <rPh sb="12" eb="14">
      <t>ショウガイ</t>
    </rPh>
    <rPh sb="14" eb="16">
      <t>テアテ</t>
    </rPh>
    <rPh sb="16" eb="17">
      <t>キン</t>
    </rPh>
    <rPh sb="17" eb="20">
      <t>セイキュウショ</t>
    </rPh>
    <rPh sb="21" eb="23">
      <t>サクセイ</t>
    </rPh>
    <rPh sb="30" eb="32">
      <t>キュウショク</t>
    </rPh>
    <rPh sb="33" eb="35">
      <t>ハツレイ</t>
    </rPh>
    <rPh sb="38" eb="40">
      <t>ベッテン</t>
    </rPh>
    <rPh sb="41" eb="43">
      <t>ダイチョウ</t>
    </rPh>
    <rPh sb="45" eb="47">
      <t>サクセイ</t>
    </rPh>
    <rPh sb="58" eb="60">
      <t>ムキュウ</t>
    </rPh>
    <rPh sb="60" eb="62">
      <t>キュウショク</t>
    </rPh>
    <rPh sb="62" eb="63">
      <t>シャ</t>
    </rPh>
    <rPh sb="64" eb="65">
      <t>ノゾ</t>
    </rPh>
    <rPh sb="72" eb="74">
      <t>シブ</t>
    </rPh>
    <rPh sb="75" eb="77">
      <t>テイシュツ</t>
    </rPh>
    <rPh sb="87" eb="89">
      <t>ショカイ</t>
    </rPh>
    <rPh sb="90" eb="92">
      <t>ショウビョウ</t>
    </rPh>
    <rPh sb="92" eb="94">
      <t>テアテ</t>
    </rPh>
    <rPh sb="94" eb="95">
      <t>キン</t>
    </rPh>
    <rPh sb="96" eb="98">
      <t>セイキュウ</t>
    </rPh>
    <rPh sb="98" eb="99">
      <t>ジ</t>
    </rPh>
    <rPh sb="100" eb="102">
      <t>ダイチョウ</t>
    </rPh>
    <rPh sb="103" eb="105">
      <t>テンプ</t>
    </rPh>
    <rPh sb="108" eb="110">
      <t>バアイ</t>
    </rPh>
    <rPh sb="112" eb="114">
      <t>セイキュウ</t>
    </rPh>
    <rPh sb="114" eb="116">
      <t>ショルイ</t>
    </rPh>
    <rPh sb="117" eb="119">
      <t>トウチャク</t>
    </rPh>
    <rPh sb="119" eb="120">
      <t>ゴ</t>
    </rPh>
    <rPh sb="121" eb="123">
      <t>ショゾク</t>
    </rPh>
    <rPh sb="123" eb="124">
      <t>ショ</t>
    </rPh>
    <rPh sb="125" eb="127">
      <t>カクニン</t>
    </rPh>
    <rPh sb="135" eb="137">
      <t>カクニン</t>
    </rPh>
    <rPh sb="143" eb="145">
      <t>シンサ</t>
    </rPh>
    <rPh sb="146" eb="148">
      <t>シンチョク</t>
    </rPh>
    <phoneticPr fontId="7"/>
  </si>
  <si>
    <r>
      <t>（2）</t>
    </r>
    <r>
      <rPr>
        <b/>
        <sz val="11"/>
        <rFont val="ＭＳ Ｐゴシック"/>
        <family val="3"/>
        <charset val="128"/>
      </rPr>
      <t>報酬②</t>
    </r>
    <r>
      <rPr>
        <sz val="11"/>
        <color theme="1"/>
        <rFont val="ＭＳ Ｐゴシック"/>
        <family val="2"/>
        <charset val="128"/>
        <scheme val="minor"/>
      </rPr>
      <t>には、月額で支給される手当が該当します。（扶養手当、住居手当、教職員調整額等）</t>
    </r>
    <rPh sb="17" eb="19">
      <t>テアテ</t>
    </rPh>
    <rPh sb="27" eb="29">
      <t>フヨウ</t>
    </rPh>
    <rPh sb="29" eb="31">
      <t>テアテ</t>
    </rPh>
    <rPh sb="32" eb="34">
      <t>ジュウキョ</t>
    </rPh>
    <rPh sb="34" eb="36">
      <t>テアテ</t>
    </rPh>
    <rPh sb="37" eb="40">
      <t>キョウショクイン</t>
    </rPh>
    <rPh sb="40" eb="42">
      <t>チョウセイ</t>
    </rPh>
    <rPh sb="42" eb="43">
      <t>ガク</t>
    </rPh>
    <rPh sb="43" eb="44">
      <t>トウ</t>
    </rPh>
    <phoneticPr fontId="7"/>
  </si>
  <si>
    <t>（3）毎月の給与以外の報酬（期末手当、勤勉手当等）は、填補の対象になりません。</t>
    <rPh sb="14" eb="16">
      <t>キマツ</t>
    </rPh>
    <rPh sb="16" eb="18">
      <t>テアテ</t>
    </rPh>
    <rPh sb="19" eb="21">
      <t>キンベン</t>
    </rPh>
    <rPh sb="21" eb="23">
      <t>テアテ</t>
    </rPh>
    <rPh sb="27" eb="29">
      <t>テンポ</t>
    </rPh>
    <phoneticPr fontId="7"/>
  </si>
  <si>
    <t>１　最初の請求の際、用意する書類</t>
    <rPh sb="2" eb="4">
      <t>サイショ</t>
    </rPh>
    <rPh sb="5" eb="7">
      <t>セイキュウ</t>
    </rPh>
    <rPh sb="8" eb="9">
      <t>サイ</t>
    </rPh>
    <rPh sb="10" eb="12">
      <t>ヨウイ</t>
    </rPh>
    <rPh sb="14" eb="16">
      <t>ショルイ</t>
    </rPh>
    <phoneticPr fontId="7"/>
  </si>
  <si>
    <t>　傷病手当金請求書</t>
    <rPh sb="1" eb="3">
      <t>ショウビョウ</t>
    </rPh>
    <rPh sb="3" eb="5">
      <t>テアテ</t>
    </rPh>
    <rPh sb="5" eb="6">
      <t>キン</t>
    </rPh>
    <rPh sb="6" eb="9">
      <t>セイキュウショ</t>
    </rPh>
    <phoneticPr fontId="7"/>
  </si>
  <si>
    <t>　辞令書の写し</t>
    <rPh sb="1" eb="3">
      <t>ジレイ</t>
    </rPh>
    <rPh sb="3" eb="4">
      <t>ショ</t>
    </rPh>
    <rPh sb="5" eb="6">
      <t>ウツ</t>
    </rPh>
    <phoneticPr fontId="1"/>
  </si>
  <si>
    <t>　傷病手当金台帳</t>
    <rPh sb="1" eb="3">
      <t>ショウビョウ</t>
    </rPh>
    <rPh sb="3" eb="5">
      <t>テアテ</t>
    </rPh>
    <rPh sb="5" eb="6">
      <t>キン</t>
    </rPh>
    <rPh sb="6" eb="8">
      <t>ダイチョウ</t>
    </rPh>
    <phoneticPr fontId="7"/>
  </si>
  <si>
    <t>　報酬支給額証明書</t>
    <rPh sb="1" eb="3">
      <t>ホウシュウ</t>
    </rPh>
    <rPh sb="3" eb="6">
      <t>シキュウガク</t>
    </rPh>
    <rPh sb="6" eb="9">
      <t>ショウメイショ</t>
    </rPh>
    <phoneticPr fontId="7"/>
  </si>
  <si>
    <t>　人事記録又は辞令により作成します。</t>
    <rPh sb="1" eb="3">
      <t>ジンジ</t>
    </rPh>
    <rPh sb="3" eb="5">
      <t>キロク</t>
    </rPh>
    <rPh sb="5" eb="6">
      <t>マタ</t>
    </rPh>
    <rPh sb="7" eb="9">
      <t>ジレイ</t>
    </rPh>
    <rPh sb="12" eb="14">
      <t>サクセイ</t>
    </rPh>
    <phoneticPr fontId="1"/>
  </si>
  <si>
    <t>　無給休職者は必要ありません。</t>
    <rPh sb="1" eb="3">
      <t>ムキュウ</t>
    </rPh>
    <rPh sb="3" eb="5">
      <t>キュウショク</t>
    </rPh>
    <rPh sb="5" eb="6">
      <t>シャ</t>
    </rPh>
    <rPh sb="7" eb="9">
      <t>ヒツヨウ</t>
    </rPh>
    <phoneticPr fontId="7"/>
  </si>
  <si>
    <t>記載例について</t>
    <rPh sb="0" eb="2">
      <t>キサイ</t>
    </rPh>
    <rPh sb="2" eb="3">
      <t>レイ</t>
    </rPh>
    <phoneticPr fontId="7"/>
  </si>
  <si>
    <t>記入例１　（通常の請求の場合）当該月において、給与の内容も給与支給割合も変動がないとき</t>
    <rPh sb="0" eb="2">
      <t>キニュウ</t>
    </rPh>
    <rPh sb="2" eb="3">
      <t>レイ</t>
    </rPh>
    <rPh sb="6" eb="8">
      <t>ツウジョウ</t>
    </rPh>
    <rPh sb="9" eb="11">
      <t>セイキュウ</t>
    </rPh>
    <rPh sb="12" eb="14">
      <t>バアイ</t>
    </rPh>
    <rPh sb="15" eb="17">
      <t>トウガイ</t>
    </rPh>
    <rPh sb="17" eb="18">
      <t>ツキ</t>
    </rPh>
    <rPh sb="23" eb="25">
      <t>キュウヨ</t>
    </rPh>
    <rPh sb="26" eb="28">
      <t>ナイヨウ</t>
    </rPh>
    <rPh sb="29" eb="31">
      <t>キュウヨ</t>
    </rPh>
    <rPh sb="31" eb="33">
      <t>シキュウ</t>
    </rPh>
    <rPh sb="33" eb="35">
      <t>ワリアイ</t>
    </rPh>
    <rPh sb="36" eb="38">
      <t>ヘンドウ</t>
    </rPh>
    <phoneticPr fontId="7"/>
  </si>
  <si>
    <t>記入例２　（月の途中で給与支給割合が変わった場合）10割→８割</t>
    <rPh sb="0" eb="2">
      <t>キニュウ</t>
    </rPh>
    <rPh sb="2" eb="3">
      <t>レイ</t>
    </rPh>
    <rPh sb="6" eb="7">
      <t>ツキ</t>
    </rPh>
    <rPh sb="8" eb="10">
      <t>トチュウ</t>
    </rPh>
    <rPh sb="11" eb="13">
      <t>キュウヨ</t>
    </rPh>
    <rPh sb="13" eb="15">
      <t>シキュウ</t>
    </rPh>
    <rPh sb="15" eb="17">
      <t>ワリアイ</t>
    </rPh>
    <rPh sb="18" eb="19">
      <t>カ</t>
    </rPh>
    <rPh sb="22" eb="24">
      <t>バアイ</t>
    </rPh>
    <rPh sb="27" eb="28">
      <t>ワリ</t>
    </rPh>
    <rPh sb="30" eb="31">
      <t>ワリ</t>
    </rPh>
    <phoneticPr fontId="7"/>
  </si>
  <si>
    <t>　　給与が誤支給された月に傷病手当金が支給されている場合は、当該月の報酬支給額証明書につい
　て、改めて正しい金額をもって作成し、差額精算依頼書（様式適宜：「記載例　差額精算」参照）ととも
　に修正依頼が必要となります。</t>
    <rPh sb="2" eb="4">
      <t>キュウヨ</t>
    </rPh>
    <rPh sb="5" eb="6">
      <t>ゴ</t>
    </rPh>
    <rPh sb="6" eb="8">
      <t>シキュウ</t>
    </rPh>
    <rPh sb="11" eb="12">
      <t>ツキ</t>
    </rPh>
    <rPh sb="13" eb="15">
      <t>ショウビョウ</t>
    </rPh>
    <rPh sb="15" eb="17">
      <t>テアテ</t>
    </rPh>
    <rPh sb="17" eb="18">
      <t>キン</t>
    </rPh>
    <rPh sb="19" eb="21">
      <t>シキュウ</t>
    </rPh>
    <rPh sb="26" eb="28">
      <t>バアイ</t>
    </rPh>
    <rPh sb="30" eb="32">
      <t>トウガイ</t>
    </rPh>
    <rPh sb="32" eb="33">
      <t>ツキ</t>
    </rPh>
    <rPh sb="34" eb="36">
      <t>ホウシュウ</t>
    </rPh>
    <rPh sb="36" eb="39">
      <t>シキュウガク</t>
    </rPh>
    <rPh sb="39" eb="42">
      <t>ショウメイショ</t>
    </rPh>
    <rPh sb="69" eb="71">
      <t>イライ</t>
    </rPh>
    <rPh sb="71" eb="72">
      <t>ショ</t>
    </rPh>
    <rPh sb="73" eb="75">
      <t>ヨウシキ</t>
    </rPh>
    <rPh sb="75" eb="77">
      <t>テキギ</t>
    </rPh>
    <rPh sb="79" eb="81">
      <t>キサイ</t>
    </rPh>
    <rPh sb="81" eb="82">
      <t>レイ</t>
    </rPh>
    <rPh sb="83" eb="85">
      <t>サガク</t>
    </rPh>
    <rPh sb="85" eb="87">
      <t>セイサン</t>
    </rPh>
    <rPh sb="88" eb="90">
      <t>サンショウ</t>
    </rPh>
    <rPh sb="97" eb="99">
      <t>シュウセイ</t>
    </rPh>
    <rPh sb="99" eb="101">
      <t>イライ</t>
    </rPh>
    <rPh sb="102" eb="104">
      <t>ヒツヨウ</t>
    </rPh>
    <phoneticPr fontId="7"/>
  </si>
  <si>
    <t>（注）傷病手当金等の算定の基礎とする日以外の日の勤務実績に基づいて翌月以後に支払われる超
　　　過勤務手当、祝日給、 宿日直手当、特殊勤務手当等は、調整の対象となりません。</t>
    <rPh sb="1" eb="2">
      <t>チュウ</t>
    </rPh>
    <rPh sb="3" eb="5">
      <t>ショウビョウ</t>
    </rPh>
    <rPh sb="5" eb="7">
      <t>テアテ</t>
    </rPh>
    <rPh sb="7" eb="8">
      <t>キン</t>
    </rPh>
    <rPh sb="8" eb="9">
      <t>トウ</t>
    </rPh>
    <rPh sb="10" eb="12">
      <t>サンテイ</t>
    </rPh>
    <rPh sb="13" eb="15">
      <t>キソ</t>
    </rPh>
    <rPh sb="18" eb="19">
      <t>ヒ</t>
    </rPh>
    <rPh sb="19" eb="21">
      <t>イガイ</t>
    </rPh>
    <rPh sb="22" eb="23">
      <t>ヒ</t>
    </rPh>
    <rPh sb="24" eb="26">
      <t>キンム</t>
    </rPh>
    <rPh sb="26" eb="28">
      <t>ジッセキ</t>
    </rPh>
    <rPh sb="29" eb="30">
      <t>モト</t>
    </rPh>
    <rPh sb="33" eb="34">
      <t>ヨク</t>
    </rPh>
    <rPh sb="34" eb="35">
      <t>ツキ</t>
    </rPh>
    <rPh sb="35" eb="37">
      <t>イゴ</t>
    </rPh>
    <rPh sb="38" eb="40">
      <t>シハラ</t>
    </rPh>
    <rPh sb="43" eb="44">
      <t>チョウ</t>
    </rPh>
    <rPh sb="48" eb="49">
      <t>ス</t>
    </rPh>
    <rPh sb="49" eb="51">
      <t>キンム</t>
    </rPh>
    <rPh sb="51" eb="53">
      <t>テアテ</t>
    </rPh>
    <rPh sb="60" eb="62">
      <t>ニッチョク</t>
    </rPh>
    <rPh sb="71" eb="72">
      <t>トウ</t>
    </rPh>
    <rPh sb="74" eb="76">
      <t>チョウセイ</t>
    </rPh>
    <rPh sb="77" eb="79">
      <t>タイショウ</t>
    </rPh>
    <phoneticPr fontId="7"/>
  </si>
  <si>
    <t>　また、上記②により、傷病手当金を受給後、復職して、再び傷病手当金を請求したとき、その支給期間に算入されない期間（復職期間）は、「出勤した期間」のみとなっています。</t>
    <rPh sb="4" eb="6">
      <t>ジョウキ</t>
    </rPh>
    <rPh sb="43" eb="45">
      <t>シキュウ</t>
    </rPh>
    <rPh sb="45" eb="47">
      <t>キカン</t>
    </rPh>
    <rPh sb="48" eb="50">
      <t>サンニュウ</t>
    </rPh>
    <rPh sb="54" eb="56">
      <t>キカン</t>
    </rPh>
    <rPh sb="57" eb="59">
      <t>フクショク</t>
    </rPh>
    <rPh sb="59" eb="61">
      <t>キカン</t>
    </rPh>
    <rPh sb="65" eb="67">
      <t>シュッキン</t>
    </rPh>
    <rPh sb="69" eb="71">
      <t>キカン</t>
    </rPh>
    <phoneticPr fontId="7"/>
  </si>
  <si>
    <t>　上記①により、傷病手当金を受給後、復職して、再び傷病手当金を請求する場合、その間の病気休暇や休職期間、退職保留期間は、傷病手当金の支給額が発生しない場合でも、傷病手当金の支給期間に算入されます。</t>
    <rPh sb="1" eb="3">
      <t>ジョウキ</t>
    </rPh>
    <rPh sb="8" eb="10">
      <t>ショウビョウ</t>
    </rPh>
    <rPh sb="10" eb="12">
      <t>テアテ</t>
    </rPh>
    <rPh sb="12" eb="13">
      <t>キン</t>
    </rPh>
    <rPh sb="14" eb="16">
      <t>ジュキュウ</t>
    </rPh>
    <rPh sb="16" eb="17">
      <t>ゴ</t>
    </rPh>
    <rPh sb="18" eb="20">
      <t>フクショク</t>
    </rPh>
    <rPh sb="23" eb="24">
      <t>フタタ</t>
    </rPh>
    <rPh sb="25" eb="27">
      <t>ショウビョウ</t>
    </rPh>
    <rPh sb="27" eb="29">
      <t>テアテ</t>
    </rPh>
    <rPh sb="29" eb="30">
      <t>キン</t>
    </rPh>
    <rPh sb="31" eb="33">
      <t>セイキュウ</t>
    </rPh>
    <rPh sb="35" eb="37">
      <t>バアイ</t>
    </rPh>
    <rPh sb="40" eb="41">
      <t>アイダ</t>
    </rPh>
    <rPh sb="42" eb="44">
      <t>ビョウキ</t>
    </rPh>
    <rPh sb="44" eb="46">
      <t>キュウカ</t>
    </rPh>
    <rPh sb="47" eb="49">
      <t>キュウショク</t>
    </rPh>
    <rPh sb="49" eb="51">
      <t>キカン</t>
    </rPh>
    <rPh sb="52" eb="54">
      <t>タイショク</t>
    </rPh>
    <rPh sb="54" eb="56">
      <t>ホリュウ</t>
    </rPh>
    <rPh sb="56" eb="58">
      <t>キカン</t>
    </rPh>
    <rPh sb="60" eb="62">
      <t>ショウビョウ</t>
    </rPh>
    <rPh sb="62" eb="64">
      <t>テアテ</t>
    </rPh>
    <rPh sb="64" eb="65">
      <t>キン</t>
    </rPh>
    <rPh sb="66" eb="69">
      <t>シキュウガク</t>
    </rPh>
    <rPh sb="70" eb="72">
      <t>ハッセイ</t>
    </rPh>
    <rPh sb="75" eb="77">
      <t>バアイ</t>
    </rPh>
    <rPh sb="80" eb="82">
      <t>ショウビョウ</t>
    </rPh>
    <rPh sb="82" eb="84">
      <t>テアテ</t>
    </rPh>
    <rPh sb="84" eb="85">
      <t>キン</t>
    </rPh>
    <rPh sb="86" eb="88">
      <t>シキュウ</t>
    </rPh>
    <rPh sb="88" eb="90">
      <t>キカン</t>
    </rPh>
    <rPh sb="91" eb="93">
      <t>サンニュウ</t>
    </rPh>
    <phoneticPr fontId="7"/>
  </si>
  <si>
    <r>
      <t>2　当該月に発行された給与簿に、</t>
    </r>
    <r>
      <rPr>
        <u/>
        <sz val="11"/>
        <rFont val="ＭＳ Ｐゴシック"/>
        <family val="3"/>
        <charset val="128"/>
      </rPr>
      <t>過去に支給された給与（給料月額及び各手当）の精算</t>
    </r>
    <r>
      <rPr>
        <sz val="11"/>
        <color theme="1"/>
        <rFont val="ＭＳ Ｐゴシック"/>
        <family val="2"/>
        <charset val="128"/>
        <scheme val="minor"/>
      </rPr>
      <t>が計上されて
　いる場合は、その精算額は当該月の報酬支給額証明書に含みません。</t>
    </r>
    <rPh sb="2" eb="4">
      <t>トウガイ</t>
    </rPh>
    <rPh sb="4" eb="5">
      <t>ツキ</t>
    </rPh>
    <rPh sb="6" eb="8">
      <t>ハッコウ</t>
    </rPh>
    <rPh sb="11" eb="13">
      <t>キュウヨ</t>
    </rPh>
    <rPh sb="13" eb="14">
      <t>ボ</t>
    </rPh>
    <rPh sb="16" eb="18">
      <t>カコ</t>
    </rPh>
    <rPh sb="19" eb="21">
      <t>シキュウ</t>
    </rPh>
    <rPh sb="24" eb="26">
      <t>キュウヨ</t>
    </rPh>
    <rPh sb="27" eb="29">
      <t>キュウリョウ</t>
    </rPh>
    <rPh sb="29" eb="31">
      <t>ゲツガク</t>
    </rPh>
    <rPh sb="31" eb="32">
      <t>オヨ</t>
    </rPh>
    <rPh sb="33" eb="36">
      <t>カクテアテ</t>
    </rPh>
    <rPh sb="38" eb="40">
      <t>セイサン</t>
    </rPh>
    <rPh sb="41" eb="43">
      <t>ケイジョウ</t>
    </rPh>
    <rPh sb="50" eb="52">
      <t>バアイ</t>
    </rPh>
    <rPh sb="56" eb="58">
      <t>セイサン</t>
    </rPh>
    <rPh sb="58" eb="59">
      <t>ガク</t>
    </rPh>
    <rPh sb="60" eb="62">
      <t>トウガイ</t>
    </rPh>
    <rPh sb="62" eb="63">
      <t>ツキ</t>
    </rPh>
    <rPh sb="64" eb="66">
      <t>ホウシュウ</t>
    </rPh>
    <rPh sb="66" eb="69">
      <t>シキュウガク</t>
    </rPh>
    <phoneticPr fontId="7"/>
  </si>
  <si>
    <t>1　「証明者」欄には、給与事務担当者の方の記名・捺印をお願いします。</t>
    <rPh sb="3" eb="5">
      <t>ショウメイ</t>
    </rPh>
    <rPh sb="5" eb="6">
      <t>シャ</t>
    </rPh>
    <rPh sb="7" eb="8">
      <t>ラン</t>
    </rPh>
    <rPh sb="11" eb="13">
      <t>キュウヨ</t>
    </rPh>
    <rPh sb="13" eb="15">
      <t>ジム</t>
    </rPh>
    <rPh sb="15" eb="18">
      <t>タントウシャ</t>
    </rPh>
    <rPh sb="19" eb="20">
      <t>カタ</t>
    </rPh>
    <rPh sb="24" eb="26">
      <t>ナツイン</t>
    </rPh>
    <rPh sb="28" eb="29">
      <t>ネガ</t>
    </rPh>
    <phoneticPr fontId="7"/>
  </si>
  <si>
    <r>
      <t>3　「勤務を要する日数（祝日含む）」欄には、当該期間のうち、</t>
    </r>
    <r>
      <rPr>
        <b/>
        <sz val="11"/>
        <rFont val="ＭＳ Ｐゴシック"/>
        <family val="3"/>
        <charset val="128"/>
      </rPr>
      <t>週休日を除く日数を記入</t>
    </r>
    <r>
      <rPr>
        <sz val="11"/>
        <color theme="1"/>
        <rFont val="ＭＳ Ｐゴシック"/>
        <family val="2"/>
        <charset val="128"/>
        <scheme val="minor"/>
      </rPr>
      <t>してください。</t>
    </r>
    <rPh sb="3" eb="5">
      <t>キンム</t>
    </rPh>
    <rPh sb="6" eb="7">
      <t>ヨウ</t>
    </rPh>
    <rPh sb="9" eb="11">
      <t>ニッスウ</t>
    </rPh>
    <rPh sb="12" eb="14">
      <t>シュクジツ</t>
    </rPh>
    <rPh sb="14" eb="15">
      <t>フク</t>
    </rPh>
    <rPh sb="18" eb="19">
      <t>ラン</t>
    </rPh>
    <rPh sb="22" eb="24">
      <t>トウガイ</t>
    </rPh>
    <rPh sb="24" eb="26">
      <t>キカン</t>
    </rPh>
    <rPh sb="30" eb="32">
      <t>シュウキュウ</t>
    </rPh>
    <rPh sb="32" eb="33">
      <t>ビ</t>
    </rPh>
    <rPh sb="34" eb="35">
      <t>ノゾ</t>
    </rPh>
    <rPh sb="36" eb="38">
      <t>ニッスウ</t>
    </rPh>
    <rPh sb="39" eb="40">
      <t>キ</t>
    </rPh>
    <rPh sb="40" eb="41">
      <t>ニュウ</t>
    </rPh>
    <phoneticPr fontId="7"/>
  </si>
  <si>
    <t>4　表に記載されていない手当が支給されている場合は、空欄に手当名を記入し、本来支給額を記入し
　てください。</t>
    <rPh sb="2" eb="3">
      <t>オモテ</t>
    </rPh>
    <rPh sb="4" eb="6">
      <t>キサイ</t>
    </rPh>
    <rPh sb="12" eb="14">
      <t>テア</t>
    </rPh>
    <rPh sb="15" eb="17">
      <t>シキュウ</t>
    </rPh>
    <rPh sb="22" eb="24">
      <t>バアイ</t>
    </rPh>
    <rPh sb="26" eb="28">
      <t>クウラン</t>
    </rPh>
    <rPh sb="29" eb="31">
      <t>テア</t>
    </rPh>
    <rPh sb="31" eb="32">
      <t>ナ</t>
    </rPh>
    <rPh sb="33" eb="35">
      <t>キニュウ</t>
    </rPh>
    <rPh sb="37" eb="39">
      <t>ホンライ</t>
    </rPh>
    <rPh sb="39" eb="42">
      <t>シキュウガク</t>
    </rPh>
    <rPh sb="43" eb="45">
      <t>キニュウ</t>
    </rPh>
    <phoneticPr fontId="7"/>
  </si>
  <si>
    <t>5　傷病手当金の支給開始日以降で、算定の結果、給付額が０円となる月については、請求書の提出
　の必要はありません。
　</t>
    <rPh sb="2" eb="4">
      <t>ショウビョウ</t>
    </rPh>
    <rPh sb="4" eb="6">
      <t>テアテ</t>
    </rPh>
    <rPh sb="6" eb="7">
      <t>キン</t>
    </rPh>
    <rPh sb="8" eb="10">
      <t>シキュウ</t>
    </rPh>
    <rPh sb="10" eb="13">
      <t>カイシビ</t>
    </rPh>
    <rPh sb="13" eb="15">
      <t>イコウ</t>
    </rPh>
    <rPh sb="17" eb="19">
      <t>サンテイ</t>
    </rPh>
    <rPh sb="20" eb="22">
      <t>ケッカ</t>
    </rPh>
    <rPh sb="23" eb="25">
      <t>キュウフ</t>
    </rPh>
    <rPh sb="25" eb="26">
      <t>ガク</t>
    </rPh>
    <rPh sb="28" eb="29">
      <t>エン</t>
    </rPh>
    <rPh sb="32" eb="33">
      <t>ツキ</t>
    </rPh>
    <rPh sb="39" eb="42">
      <t>セイキュウショ</t>
    </rPh>
    <rPh sb="43" eb="45">
      <t>テイシュツ</t>
    </rPh>
    <rPh sb="48" eb="50">
      <t>ヒツヨウ</t>
    </rPh>
    <phoneticPr fontId="7"/>
  </si>
  <si>
    <t>標準報酬月額の平均額</t>
    <rPh sb="0" eb="2">
      <t>ヒョウジュン</t>
    </rPh>
    <rPh sb="2" eb="4">
      <t>ホウシュウ</t>
    </rPh>
    <rPh sb="4" eb="6">
      <t>ゲツガク</t>
    </rPh>
    <rPh sb="7" eb="9">
      <t>ヘイキン</t>
    </rPh>
    <rPh sb="9" eb="10">
      <t>ガク</t>
    </rPh>
    <phoneticPr fontId="7"/>
  </si>
  <si>
    <t>　休職（８割休職）期間に入る組合員がいる場合、別添「試算シート」において、傷病手当金受給対象
可能性の有無を確認してください。すべてのパターンにおいて給付額が「０」となりましたら、給料・支給割合・手当が変わらない限り、受給対象となることはありませんので、以降は確認する必要はありません。</t>
    <rPh sb="1" eb="3">
      <t>キュウショク</t>
    </rPh>
    <rPh sb="5" eb="6">
      <t>ワリ</t>
    </rPh>
    <rPh sb="6" eb="8">
      <t>キュウショク</t>
    </rPh>
    <rPh sb="9" eb="11">
      <t>キカン</t>
    </rPh>
    <rPh sb="12" eb="13">
      <t>ハイ</t>
    </rPh>
    <rPh sb="14" eb="16">
      <t>クミアイ</t>
    </rPh>
    <rPh sb="16" eb="17">
      <t>イン</t>
    </rPh>
    <rPh sb="20" eb="22">
      <t>バアイ</t>
    </rPh>
    <rPh sb="23" eb="25">
      <t>ベッテン</t>
    </rPh>
    <rPh sb="26" eb="28">
      <t>シサン</t>
    </rPh>
    <rPh sb="37" eb="39">
      <t>ショウビョウ</t>
    </rPh>
    <rPh sb="39" eb="41">
      <t>テアテ</t>
    </rPh>
    <rPh sb="41" eb="42">
      <t>キン</t>
    </rPh>
    <rPh sb="42" eb="44">
      <t>ジュキュウ</t>
    </rPh>
    <rPh sb="44" eb="46">
      <t>タイショウ</t>
    </rPh>
    <rPh sb="51" eb="53">
      <t>ウム</t>
    </rPh>
    <rPh sb="54" eb="56">
      <t>カクニン</t>
    </rPh>
    <rPh sb="75" eb="78">
      <t>キュウフガク</t>
    </rPh>
    <rPh sb="90" eb="92">
      <t>キュウリョウ</t>
    </rPh>
    <rPh sb="93" eb="95">
      <t>シキュウ</t>
    </rPh>
    <rPh sb="95" eb="97">
      <t>ワリアイ</t>
    </rPh>
    <rPh sb="98" eb="100">
      <t>テアテ</t>
    </rPh>
    <rPh sb="101" eb="102">
      <t>カ</t>
    </rPh>
    <rPh sb="106" eb="107">
      <t>カギ</t>
    </rPh>
    <rPh sb="109" eb="111">
      <t>ジュキュウ</t>
    </rPh>
    <rPh sb="111" eb="113">
      <t>タイショウ</t>
    </rPh>
    <rPh sb="127" eb="129">
      <t>イコウ</t>
    </rPh>
    <rPh sb="130" eb="132">
      <t>カクニン</t>
    </rPh>
    <rPh sb="134" eb="136">
      <t>ヒツヨウ</t>
    </rPh>
    <phoneticPr fontId="7"/>
  </si>
  <si>
    <t>　「試算シート」において、いずれかのパターンで給付が発生した場合、以降、給付が発生する可能性があります。給付が発生する月は、以下の要領で報酬支給額証明書を作成し、傷病手当金の請求をしてください。　</t>
    <rPh sb="2" eb="4">
      <t>シサン</t>
    </rPh>
    <rPh sb="23" eb="25">
      <t>キュウフ</t>
    </rPh>
    <rPh sb="26" eb="28">
      <t>ハッセイ</t>
    </rPh>
    <rPh sb="30" eb="32">
      <t>バアイ</t>
    </rPh>
    <rPh sb="33" eb="35">
      <t>イコウ</t>
    </rPh>
    <rPh sb="36" eb="38">
      <t>キュウフ</t>
    </rPh>
    <rPh sb="39" eb="41">
      <t>ハッセイ</t>
    </rPh>
    <rPh sb="43" eb="46">
      <t>カノウセイ</t>
    </rPh>
    <rPh sb="52" eb="54">
      <t>キュウフ</t>
    </rPh>
    <rPh sb="55" eb="57">
      <t>ハッセイ</t>
    </rPh>
    <rPh sb="59" eb="60">
      <t>ツキ</t>
    </rPh>
    <rPh sb="62" eb="64">
      <t>イカ</t>
    </rPh>
    <rPh sb="65" eb="67">
      <t>ヨウリョウ</t>
    </rPh>
    <rPh sb="68" eb="70">
      <t>ホウシュウ</t>
    </rPh>
    <rPh sb="70" eb="72">
      <t>シキュウ</t>
    </rPh>
    <rPh sb="72" eb="73">
      <t>ガク</t>
    </rPh>
    <rPh sb="73" eb="76">
      <t>ショウメイショ</t>
    </rPh>
    <rPh sb="77" eb="79">
      <t>サクセイ</t>
    </rPh>
    <rPh sb="81" eb="83">
      <t>ショウビョウ</t>
    </rPh>
    <rPh sb="83" eb="85">
      <t>テアテ</t>
    </rPh>
    <rPh sb="85" eb="86">
      <t>キン</t>
    </rPh>
    <rPh sb="87" eb="89">
      <t>セイキュウ</t>
    </rPh>
    <phoneticPr fontId="7"/>
  </si>
  <si>
    <t>記入例３　（月の途中で給与支給割合が変わった場合）８割→０割</t>
    <rPh sb="0" eb="2">
      <t>キニュウ</t>
    </rPh>
    <rPh sb="2" eb="3">
      <t>レイ</t>
    </rPh>
    <rPh sb="6" eb="7">
      <t>ツキ</t>
    </rPh>
    <rPh sb="8" eb="10">
      <t>トチュウ</t>
    </rPh>
    <rPh sb="11" eb="13">
      <t>キュウヨ</t>
    </rPh>
    <rPh sb="13" eb="15">
      <t>シキュウ</t>
    </rPh>
    <rPh sb="15" eb="17">
      <t>ワリアイ</t>
    </rPh>
    <rPh sb="18" eb="19">
      <t>カ</t>
    </rPh>
    <rPh sb="22" eb="24">
      <t>バアイ</t>
    </rPh>
    <rPh sb="26" eb="27">
      <t>ワリ</t>
    </rPh>
    <rPh sb="29" eb="30">
      <t>ワリ</t>
    </rPh>
    <phoneticPr fontId="7"/>
  </si>
  <si>
    <t>令和</t>
    <rPh sb="0" eb="2">
      <t>レ</t>
    </rPh>
    <phoneticPr fontId="1"/>
  </si>
  <si>
    <r>
      <t>令和</t>
    </r>
    <r>
      <rPr>
        <b/>
        <sz val="11"/>
        <color indexed="12"/>
        <rFont val="ＭＳ Ｐゴシック"/>
        <family val="3"/>
        <charset val="128"/>
      </rPr>
      <t>××</t>
    </r>
    <r>
      <rPr>
        <sz val="11"/>
        <color theme="1"/>
        <rFont val="ＭＳ Ｐゴシック"/>
        <family val="2"/>
        <charset val="128"/>
        <scheme val="minor"/>
      </rPr>
      <t>年</t>
    </r>
    <r>
      <rPr>
        <b/>
        <sz val="11"/>
        <color indexed="12"/>
        <rFont val="ＭＳ Ｐゴシック"/>
        <family val="3"/>
        <charset val="128"/>
      </rPr>
      <t>××</t>
    </r>
    <r>
      <rPr>
        <sz val="11"/>
        <color theme="1"/>
        <rFont val="ＭＳ Ｐゴシック"/>
        <family val="2"/>
        <charset val="128"/>
        <scheme val="minor"/>
      </rPr>
      <t>月</t>
    </r>
    <r>
      <rPr>
        <b/>
        <sz val="11"/>
        <color indexed="12"/>
        <rFont val="ＭＳ Ｐゴシック"/>
        <family val="3"/>
        <charset val="128"/>
      </rPr>
      <t>××</t>
    </r>
    <r>
      <rPr>
        <sz val="11"/>
        <color theme="1"/>
        <rFont val="ＭＳ Ｐゴシック"/>
        <family val="2"/>
        <charset val="128"/>
        <scheme val="minor"/>
      </rPr>
      <t>日</t>
    </r>
    <rPh sb="0" eb="2">
      <t>レ</t>
    </rPh>
    <rPh sb="4" eb="5">
      <t>ネン</t>
    </rPh>
    <rPh sb="7" eb="8">
      <t>ゲツ</t>
    </rPh>
    <rPh sb="10" eb="11">
      <t>ニチ</t>
    </rPh>
    <phoneticPr fontId="7"/>
  </si>
  <si>
    <t>令和2年1月分～令和2年3月分</t>
    <rPh sb="0" eb="2">
      <t>レ</t>
    </rPh>
    <rPh sb="3" eb="4">
      <t>ネン</t>
    </rPh>
    <rPh sb="5" eb="7">
      <t>ガツブン</t>
    </rPh>
    <rPh sb="8" eb="10">
      <t>レ</t>
    </rPh>
    <rPh sb="11" eb="12">
      <t>ネン</t>
    </rPh>
    <rPh sb="13" eb="15">
      <t>ガツブン</t>
    </rPh>
    <phoneticPr fontId="7"/>
  </si>
  <si>
    <t>　　令和2年1月に遡って扶養手当の月額が変更になったため</t>
    <rPh sb="2" eb="4">
      <t>レ</t>
    </rPh>
    <rPh sb="5" eb="6">
      <t>ネン</t>
    </rPh>
    <rPh sb="7" eb="8">
      <t>ガツ</t>
    </rPh>
    <rPh sb="9" eb="10">
      <t>サカノボ</t>
    </rPh>
    <rPh sb="12" eb="14">
      <t>フヨウ</t>
    </rPh>
    <rPh sb="14" eb="16">
      <t>テアテ</t>
    </rPh>
    <rPh sb="17" eb="18">
      <t>ゲツ</t>
    </rPh>
    <rPh sb="18" eb="19">
      <t>ガク</t>
    </rPh>
    <rPh sb="20" eb="22">
      <t>ヘンコウ</t>
    </rPh>
    <phoneticPr fontId="7"/>
  </si>
  <si>
    <t>　　　年　　　月　　　日</t>
    <rPh sb="3" eb="4">
      <t>ネン</t>
    </rPh>
    <rPh sb="7" eb="8">
      <t>ツキ</t>
    </rPh>
    <rPh sb="11" eb="12">
      <t>ヒ</t>
    </rPh>
    <phoneticPr fontId="7"/>
  </si>
  <si>
    <r>
      <rPr>
        <b/>
        <sz val="10"/>
        <color rgb="FF0000FF"/>
        <rFont val="ＭＳ Ｐゴシック"/>
        <family val="3"/>
        <charset val="128"/>
      </rPr>
      <t>平成</t>
    </r>
    <r>
      <rPr>
        <sz val="10"/>
        <rFont val="ＭＳ Ｐゴシック"/>
        <family val="3"/>
        <charset val="128"/>
      </rPr>
      <t xml:space="preserve"> </t>
    </r>
    <r>
      <rPr>
        <b/>
        <sz val="10"/>
        <color indexed="12"/>
        <rFont val="ＭＳ Ｐゴシック"/>
        <family val="3"/>
        <charset val="128"/>
      </rPr>
      <t>２６</t>
    </r>
    <r>
      <rPr>
        <sz val="10"/>
        <rFont val="ＭＳ Ｐゴシック"/>
        <family val="3"/>
        <charset val="128"/>
      </rPr>
      <t xml:space="preserve"> 年 </t>
    </r>
    <r>
      <rPr>
        <b/>
        <sz val="10"/>
        <color indexed="12"/>
        <rFont val="ＭＳ Ｐゴシック"/>
        <family val="3"/>
        <charset val="128"/>
      </rPr>
      <t>１１</t>
    </r>
    <r>
      <rPr>
        <sz val="10"/>
        <rFont val="ＭＳ Ｐゴシック"/>
        <family val="3"/>
        <charset val="128"/>
      </rPr>
      <t xml:space="preserve"> 月 </t>
    </r>
    <r>
      <rPr>
        <b/>
        <sz val="10"/>
        <color indexed="12"/>
        <rFont val="ＭＳ Ｐゴシック"/>
        <family val="3"/>
        <charset val="128"/>
      </rPr>
      <t>２３</t>
    </r>
    <r>
      <rPr>
        <sz val="10"/>
        <rFont val="ＭＳ Ｐゴシック"/>
        <family val="3"/>
        <charset val="128"/>
      </rPr>
      <t xml:space="preserve"> 日</t>
    </r>
    <rPh sb="0" eb="2">
      <t>ヘイセイ</t>
    </rPh>
    <rPh sb="6" eb="7">
      <t>ネン</t>
    </rPh>
    <rPh sb="11" eb="12">
      <t>ガツ</t>
    </rPh>
    <rPh sb="16" eb="17">
      <t>ニチ</t>
    </rPh>
    <phoneticPr fontId="7"/>
  </si>
  <si>
    <r>
      <rPr>
        <b/>
        <sz val="10"/>
        <color rgb="FF0000FF"/>
        <rFont val="ＭＳ Ｐゴシック"/>
        <family val="3"/>
        <charset val="128"/>
      </rPr>
      <t>平成</t>
    </r>
    <r>
      <rPr>
        <sz val="10"/>
        <rFont val="ＭＳ Ｐゴシック"/>
        <family val="3"/>
        <charset val="128"/>
      </rPr>
      <t xml:space="preserve"> </t>
    </r>
    <r>
      <rPr>
        <b/>
        <sz val="10"/>
        <color indexed="12"/>
        <rFont val="ＭＳ Ｐゴシック"/>
        <family val="3"/>
        <charset val="128"/>
      </rPr>
      <t>２７</t>
    </r>
    <r>
      <rPr>
        <sz val="10"/>
        <rFont val="ＭＳ Ｐゴシック"/>
        <family val="3"/>
        <charset val="128"/>
      </rPr>
      <t xml:space="preserve"> 年 </t>
    </r>
    <r>
      <rPr>
        <b/>
        <sz val="10"/>
        <color indexed="12"/>
        <rFont val="ＭＳ Ｐゴシック"/>
        <family val="3"/>
        <charset val="128"/>
      </rPr>
      <t>１</t>
    </r>
    <r>
      <rPr>
        <sz val="10"/>
        <rFont val="ＭＳ Ｐゴシック"/>
        <family val="3"/>
        <charset val="128"/>
      </rPr>
      <t xml:space="preserve"> 月 </t>
    </r>
    <r>
      <rPr>
        <b/>
        <sz val="10"/>
        <color indexed="12"/>
        <rFont val="ＭＳ Ｐゴシック"/>
        <family val="3"/>
        <charset val="128"/>
      </rPr>
      <t>２３</t>
    </r>
    <r>
      <rPr>
        <sz val="10"/>
        <rFont val="ＭＳ Ｐゴシック"/>
        <family val="3"/>
        <charset val="128"/>
      </rPr>
      <t xml:space="preserve"> 日</t>
    </r>
    <rPh sb="0" eb="2">
      <t>ヘイセイ</t>
    </rPh>
    <rPh sb="6" eb="7">
      <t>ネン</t>
    </rPh>
    <rPh sb="10" eb="11">
      <t>ガツ</t>
    </rPh>
    <rPh sb="15" eb="16">
      <t>ニチ</t>
    </rPh>
    <phoneticPr fontId="7"/>
  </si>
  <si>
    <r>
      <rPr>
        <b/>
        <sz val="10"/>
        <color rgb="FF0000FF"/>
        <rFont val="ＭＳ Ｐゴシック"/>
        <family val="3"/>
        <charset val="128"/>
      </rPr>
      <t>平成</t>
    </r>
    <r>
      <rPr>
        <sz val="10"/>
        <rFont val="ＭＳ Ｐゴシック"/>
        <family val="3"/>
        <charset val="128"/>
      </rPr>
      <t xml:space="preserve"> </t>
    </r>
    <r>
      <rPr>
        <b/>
        <sz val="10"/>
        <color indexed="12"/>
        <rFont val="ＭＳ Ｐゴシック"/>
        <family val="3"/>
        <charset val="128"/>
      </rPr>
      <t>２８</t>
    </r>
    <r>
      <rPr>
        <sz val="10"/>
        <rFont val="ＭＳ Ｐゴシック"/>
        <family val="3"/>
        <charset val="128"/>
      </rPr>
      <t xml:space="preserve"> 年 </t>
    </r>
    <r>
      <rPr>
        <b/>
        <sz val="10"/>
        <color indexed="12"/>
        <rFont val="ＭＳ Ｐゴシック"/>
        <family val="3"/>
        <charset val="128"/>
      </rPr>
      <t>１</t>
    </r>
    <r>
      <rPr>
        <sz val="10"/>
        <rFont val="ＭＳ Ｐゴシック"/>
        <family val="3"/>
        <charset val="128"/>
      </rPr>
      <t xml:space="preserve"> 月 </t>
    </r>
    <r>
      <rPr>
        <b/>
        <sz val="10"/>
        <color indexed="12"/>
        <rFont val="ＭＳ Ｐゴシック"/>
        <family val="3"/>
        <charset val="128"/>
      </rPr>
      <t>２３</t>
    </r>
    <r>
      <rPr>
        <sz val="10"/>
        <rFont val="ＭＳ Ｐゴシック"/>
        <family val="3"/>
        <charset val="128"/>
      </rPr>
      <t xml:space="preserve"> 日</t>
    </r>
    <rPh sb="0" eb="2">
      <t>ヘイセイ</t>
    </rPh>
    <rPh sb="6" eb="7">
      <t>ネン</t>
    </rPh>
    <rPh sb="10" eb="11">
      <t>ガツ</t>
    </rPh>
    <rPh sb="15" eb="16">
      <t>ニチ</t>
    </rPh>
    <phoneticPr fontId="7"/>
  </si>
  <si>
    <t>組合員等番号</t>
    <rPh sb="0" eb="3">
      <t>クミアイイン</t>
    </rPh>
    <rPh sb="3" eb="4">
      <t>ナド</t>
    </rPh>
    <rPh sb="4" eb="6">
      <t>バンゴウ</t>
    </rPh>
    <phoneticPr fontId="1"/>
  </si>
  <si>
    <t>組合員等番号</t>
    <phoneticPr fontId="1"/>
  </si>
  <si>
    <t>（組合員等番号）</t>
    <rPh sb="1" eb="5">
      <t>クミアイインナド</t>
    </rPh>
    <rPh sb="5" eb="7">
      <t>バンゴウ</t>
    </rPh>
    <phoneticPr fontId="7"/>
  </si>
  <si>
    <t>１　組合員氏名（組合員等番号）</t>
    <rPh sb="2" eb="5">
      <t>クミアイイン</t>
    </rPh>
    <rPh sb="5" eb="7">
      <t>シメイ</t>
    </rPh>
    <rPh sb="8" eb="12">
      <t>クミアイインナド</t>
    </rPh>
    <rPh sb="12" eb="14">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</si>
</sst>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1"/>
      <color theme="1"/>
      <name val="ＭＳ ゴシック"/>
      <family val="3"/>
      <charset val="128"/>
    </font>
    <font>
      <b/>
      <sz val="16"/>
      <color theme="1"/>
      <name val="ＭＳ 明朝"/>
      <family val="1"/>
      <charset val="128"/>
    </font>
    <font>
      <b/>
      <sz val="8"/>
      <name val="ＭＳ ゴシック"/>
      <family val="3"/>
      <charset val="128"/>
    </font>
    <font>
      <sz val="6"/>
      <name val="ＭＳ Ｐゴシック"/>
      <family val="3"/>
      <charset val="128"/>
    </font>
    <font>
      <b/>
      <sz val="12"/>
      <name val="ＭＳ ゴシック"/>
      <family val="3"/>
      <charset val="128"/>
    </font>
    <font>
      <b/>
      <sz val="14"/>
      <name val="ＭＳ ゴシック"/>
      <family val="3"/>
      <charset val="128"/>
    </font>
    <font>
      <b/>
      <sz val="11"/>
      <name val="ＭＳ ゴシック"/>
      <family val="3"/>
      <charset val="128"/>
    </font>
    <font>
      <sz val="11"/>
      <name val="ＭＳ Ｐゴシック"/>
      <family val="3"/>
      <charset val="128"/>
    </font>
    <font>
      <sz val="11"/>
      <color indexed="18"/>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rgb="FF0000FF"/>
      <name val="ＭＳ Ｐゴシック"/>
      <family val="3"/>
      <charset val="128"/>
    </font>
    <font>
      <sz val="11"/>
      <color rgb="FFFF0000"/>
      <name val="ＭＳ Ｐゴシック"/>
      <family val="3"/>
      <charset val="128"/>
    </font>
    <font>
      <b/>
      <sz val="11"/>
      <color theme="1"/>
      <name val="ＭＳ 明朝"/>
      <family val="1"/>
      <charset val="128"/>
    </font>
    <font>
      <b/>
      <sz val="12"/>
      <color theme="1"/>
      <name val="ＭＳ 明朝"/>
      <family val="1"/>
      <charset val="128"/>
    </font>
    <font>
      <sz val="11"/>
      <color indexed="12"/>
      <name val="ＭＳ Ｐゴシック"/>
      <family val="3"/>
      <charset val="128"/>
    </font>
    <font>
      <b/>
      <sz val="14"/>
      <name val="ＭＳ Ｐゴシック"/>
      <family val="3"/>
      <charset val="128"/>
    </font>
    <font>
      <b/>
      <sz val="11"/>
      <name val="ＭＳ Ｐゴシック"/>
      <family val="3"/>
      <charset val="128"/>
    </font>
    <font>
      <u/>
      <sz val="11"/>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0"/>
      <name val="ＭＳ Ｐ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1"/>
      <color rgb="FF0000FF"/>
      <name val="ＭＳ Ｐゴシック"/>
      <family val="3"/>
      <charset val="128"/>
    </font>
    <font>
      <b/>
      <sz val="9"/>
      <color indexed="81"/>
      <name val="ＭＳ Ｐゴシック"/>
      <family val="3"/>
      <charset val="128"/>
    </font>
    <font>
      <b/>
      <sz val="14"/>
      <color rgb="FF0000FF"/>
      <name val="ＭＳ Ｐゴシック"/>
      <family val="3"/>
      <charset val="128"/>
    </font>
    <font>
      <sz val="14"/>
      <color rgb="FF0000FF"/>
      <name val="ＭＳ Ｐゴシック"/>
      <family val="3"/>
      <charset val="128"/>
    </font>
    <font>
      <b/>
      <sz val="10"/>
      <color indexed="12"/>
      <name val="ＭＳ Ｐゴシック"/>
      <family val="3"/>
      <charset val="128"/>
    </font>
    <font>
      <b/>
      <sz val="10"/>
      <color rgb="FF0000FF"/>
      <name val="ＭＳ Ｐゴシック"/>
      <family val="3"/>
      <charset val="128"/>
    </font>
    <font>
      <b/>
      <sz val="10"/>
      <color rgb="FF0066FF"/>
      <name val="ＭＳ Ｐゴシック"/>
      <family val="3"/>
      <charset val="128"/>
    </font>
    <font>
      <sz val="16"/>
      <color rgb="FFFF0000"/>
      <name val="HGP創英角ｺﾞｼｯｸUB"/>
      <family val="3"/>
      <charset val="128"/>
    </font>
    <font>
      <b/>
      <sz val="11"/>
      <color indexed="12"/>
      <name val="ＭＳ Ｐゴシック"/>
      <family val="3"/>
      <charset val="128"/>
    </font>
    <font>
      <b/>
      <sz val="14"/>
      <color rgb="FF0000FF"/>
      <name val="HGS教科書体"/>
      <family val="1"/>
      <charset val="128"/>
    </font>
    <font>
      <b/>
      <sz val="11"/>
      <color rgb="FFFF0000"/>
      <name val="ＭＳ Ｐゴシック"/>
      <family val="3"/>
      <charset val="128"/>
    </font>
    <font>
      <sz val="16"/>
      <name val="ＭＳ Ｐゴシック"/>
      <family val="3"/>
      <charset val="128"/>
    </font>
    <font>
      <b/>
      <sz val="11"/>
      <name val="HGS教科書体"/>
      <family val="1"/>
      <charset val="128"/>
    </font>
    <font>
      <sz val="9"/>
      <color indexed="81"/>
      <name val="ＭＳ Ｐゴシック"/>
      <family val="3"/>
      <charset val="128"/>
    </font>
    <font>
      <sz val="12"/>
      <color indexed="81"/>
      <name val="ＭＳ Ｐゴシック"/>
      <family val="3"/>
      <charset val="128"/>
    </font>
    <font>
      <b/>
      <sz val="11"/>
      <color rgb="FFFF0000"/>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top/>
      <bottom style="double">
        <color indexed="64"/>
      </bottom>
      <diagonal/>
    </border>
    <border>
      <left/>
      <right/>
      <top style="thin">
        <color indexed="64"/>
      </top>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thin">
        <color auto="1"/>
      </right>
      <top style="medium">
        <color auto="1"/>
      </top>
      <bottom style="medium">
        <color auto="1"/>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11" fillId="0" borderId="0" applyFont="0" applyFill="0" applyBorder="0" applyAlignment="0" applyProtection="0"/>
    <xf numFmtId="0" fontId="11" fillId="0" borderId="0"/>
    <xf numFmtId="38" fontId="11" fillId="0" borderId="0" applyFont="0" applyFill="0" applyBorder="0" applyAlignment="0" applyProtection="0"/>
  </cellStyleXfs>
  <cellXfs count="425">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justifyLastLine="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lignment vertical="center"/>
    </xf>
    <xf numFmtId="0" fontId="3" fillId="0" borderId="8" xfId="0" applyFont="1" applyBorder="1" applyAlignment="1">
      <alignment horizontal="center" vertical="center" justifyLastLine="1"/>
    </xf>
    <xf numFmtId="0" fontId="3" fillId="0" borderId="25" xfId="0" applyFont="1" applyBorder="1">
      <alignment vertical="center"/>
    </xf>
    <xf numFmtId="0" fontId="3" fillId="0" borderId="26" xfId="0" applyFont="1" applyBorder="1">
      <alignmen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0" xfId="0" applyFont="1" applyBorder="1" applyAlignment="1">
      <alignment horizontal="center" vertical="center" justifyLastLine="1"/>
    </xf>
    <xf numFmtId="0" fontId="3" fillId="0" borderId="28" xfId="0" applyFont="1" applyBorder="1">
      <alignment vertical="center"/>
    </xf>
    <xf numFmtId="0" fontId="3" fillId="0" borderId="31" xfId="0" applyFont="1" applyBorder="1" applyAlignment="1">
      <alignment horizontal="center" vertical="center"/>
    </xf>
    <xf numFmtId="0" fontId="3" fillId="0" borderId="30"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justifyLastLine="1"/>
    </xf>
    <xf numFmtId="0" fontId="4" fillId="0" borderId="25" xfId="0" applyFont="1" applyBorder="1" applyAlignment="1">
      <alignment horizontal="center" vertical="center"/>
    </xf>
    <xf numFmtId="0" fontId="4" fillId="0" borderId="4"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xf>
    <xf numFmtId="0" fontId="3" fillId="0" borderId="35" xfId="0" applyFont="1" applyBorder="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35" xfId="0" applyFont="1" applyBorder="1">
      <alignment vertical="center"/>
    </xf>
    <xf numFmtId="0" fontId="4" fillId="0" borderId="14" xfId="0" applyFont="1" applyBorder="1">
      <alignment vertical="center"/>
    </xf>
    <xf numFmtId="0" fontId="4" fillId="0" borderId="3" xfId="0" applyFont="1" applyBorder="1">
      <alignment vertical="center"/>
    </xf>
    <xf numFmtId="0" fontId="4" fillId="0" borderId="37" xfId="0" applyFont="1" applyBorder="1">
      <alignment vertical="center"/>
    </xf>
    <xf numFmtId="0" fontId="4" fillId="0" borderId="13" xfId="0" applyFont="1" applyBorder="1">
      <alignment vertical="center"/>
    </xf>
    <xf numFmtId="0" fontId="4"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15" xfId="0" applyFont="1" applyBorder="1">
      <alignment vertical="center"/>
    </xf>
    <xf numFmtId="176" fontId="3" fillId="0" borderId="0" xfId="0" applyNumberFormat="1" applyFont="1" applyBorder="1">
      <alignment vertical="center"/>
    </xf>
    <xf numFmtId="176" fontId="3" fillId="0" borderId="30" xfId="0" applyNumberFormat="1" applyFont="1" applyBorder="1">
      <alignment vertical="center"/>
    </xf>
    <xf numFmtId="176" fontId="4" fillId="0" borderId="0" xfId="0" applyNumberFormat="1" applyFont="1" applyBorder="1">
      <alignment vertical="center"/>
    </xf>
    <xf numFmtId="176" fontId="4" fillId="0" borderId="30" xfId="0" applyNumberFormat="1" applyFont="1" applyBorder="1">
      <alignment vertical="center"/>
    </xf>
    <xf numFmtId="0" fontId="3" fillId="0" borderId="46" xfId="0" applyFont="1" applyBorder="1">
      <alignment vertical="center"/>
    </xf>
    <xf numFmtId="0" fontId="6" fillId="0" borderId="0" xfId="0" applyFont="1" applyFill="1" applyAlignment="1" applyProtection="1">
      <alignment vertical="center"/>
    </xf>
    <xf numFmtId="0" fontId="8" fillId="0" borderId="0" xfId="0" applyFont="1" applyFill="1" applyBorder="1" applyAlignment="1" applyProtection="1">
      <alignment horizontal="distributed" vertical="center"/>
    </xf>
    <xf numFmtId="0" fontId="10" fillId="0" borderId="0" xfId="0" applyFont="1" applyFill="1" applyAlignment="1" applyProtection="1">
      <alignment vertical="center"/>
    </xf>
    <xf numFmtId="0" fontId="12" fillId="0" borderId="0" xfId="0" applyFont="1" applyFill="1" applyAlignment="1" applyProtection="1"/>
    <xf numFmtId="0" fontId="3" fillId="0" borderId="0" xfId="0" applyFont="1" applyAlignment="1">
      <alignment horizontal="right" vertical="center"/>
    </xf>
    <xf numFmtId="0" fontId="3" fillId="0" borderId="0" xfId="0" applyFont="1" applyAlignment="1">
      <alignment horizontal="center" vertical="center"/>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 fillId="0" borderId="2" xfId="0" applyFont="1" applyBorder="1">
      <alignment vertical="center"/>
    </xf>
    <xf numFmtId="0" fontId="3" fillId="0" borderId="0" xfId="0" applyFont="1" applyAlignment="1">
      <alignment horizontal="left" vertical="center"/>
    </xf>
    <xf numFmtId="0" fontId="18" fillId="0" borderId="0" xfId="0" applyFont="1">
      <alignment vertical="center"/>
    </xf>
    <xf numFmtId="0" fontId="3" fillId="0" borderId="2" xfId="0" applyFont="1" applyBorder="1" applyAlignment="1">
      <alignment horizontal="right"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lignment vertical="center"/>
    </xf>
    <xf numFmtId="0" fontId="3" fillId="2" borderId="0" xfId="0" applyFont="1" applyFill="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pplyAlignment="1">
      <alignment horizontal="right" vertical="center"/>
    </xf>
    <xf numFmtId="0" fontId="3" fillId="0" borderId="68" xfId="0" applyFont="1" applyBorder="1">
      <alignment vertical="center"/>
    </xf>
    <xf numFmtId="0" fontId="13" fillId="0" borderId="65" xfId="0" applyFont="1" applyBorder="1">
      <alignmen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justifyLastLine="1"/>
    </xf>
    <xf numFmtId="0" fontId="3" fillId="0" borderId="26" xfId="0" applyFont="1" applyBorder="1">
      <alignment vertical="center"/>
    </xf>
    <xf numFmtId="0" fontId="3" fillId="0" borderId="30" xfId="0" applyFont="1" applyBorder="1" applyAlignment="1">
      <alignment horizontal="center" vertical="center" justifyLastLine="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5" fillId="0" borderId="0" xfId="0" applyFont="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11" fillId="0" borderId="0" xfId="3" applyProtection="1"/>
    <xf numFmtId="0" fontId="11" fillId="0" borderId="0" xfId="3" applyFill="1" applyProtection="1"/>
    <xf numFmtId="0" fontId="20" fillId="0" borderId="0" xfId="3" applyFont="1" applyFill="1" applyProtection="1"/>
    <xf numFmtId="0" fontId="11" fillId="0" borderId="0" xfId="3" applyAlignment="1" applyProtection="1">
      <alignment vertical="center"/>
    </xf>
    <xf numFmtId="0" fontId="11" fillId="0" borderId="0" xfId="3" applyAlignment="1" applyProtection="1">
      <alignment vertical="center" wrapText="1"/>
    </xf>
    <xf numFmtId="0" fontId="21" fillId="0" borderId="0" xfId="3" applyFont="1" applyBorder="1" applyAlignment="1" applyProtection="1">
      <alignment horizontal="center" vertical="center"/>
    </xf>
    <xf numFmtId="0" fontId="11" fillId="0" borderId="0" xfId="3" applyAlignment="1" applyProtection="1"/>
    <xf numFmtId="0" fontId="21" fillId="0" borderId="0" xfId="3" applyFont="1" applyAlignment="1" applyProtection="1">
      <alignment vertical="center"/>
    </xf>
    <xf numFmtId="49" fontId="22" fillId="0" borderId="0" xfId="3" applyNumberFormat="1" applyFont="1" applyAlignment="1" applyProtection="1">
      <alignment vertical="center"/>
    </xf>
    <xf numFmtId="0" fontId="22" fillId="0" borderId="0" xfId="3" applyFont="1" applyAlignment="1" applyProtection="1">
      <alignment vertical="center"/>
    </xf>
    <xf numFmtId="49" fontId="11" fillId="0" borderId="0" xfId="3" applyNumberFormat="1" applyAlignment="1" applyProtection="1">
      <alignment vertical="center"/>
    </xf>
    <xf numFmtId="0" fontId="11" fillId="0" borderId="0" xfId="3" applyFont="1" applyAlignment="1" applyProtection="1">
      <alignment vertical="center"/>
    </xf>
    <xf numFmtId="0" fontId="24" fillId="0" borderId="0" xfId="3" applyFont="1"/>
    <xf numFmtId="0" fontId="25" fillId="0" borderId="0" xfId="3" applyFont="1"/>
    <xf numFmtId="0" fontId="24" fillId="0" borderId="16" xfId="3" applyFont="1" applyBorder="1"/>
    <xf numFmtId="0" fontId="24" fillId="0" borderId="17" xfId="3" applyFont="1" applyBorder="1"/>
    <xf numFmtId="0" fontId="27" fillId="0" borderId="0" xfId="3" applyFont="1"/>
    <xf numFmtId="0" fontId="28" fillId="0" borderId="0" xfId="3" applyFont="1" applyAlignment="1">
      <alignment vertical="center"/>
    </xf>
    <xf numFmtId="0" fontId="29" fillId="0" borderId="0" xfId="3" applyFont="1" applyAlignment="1"/>
    <xf numFmtId="0" fontId="27" fillId="0" borderId="2" xfId="3" applyFont="1" applyBorder="1"/>
    <xf numFmtId="0" fontId="27" fillId="0" borderId="0" xfId="3" applyFont="1" applyAlignment="1"/>
    <xf numFmtId="0" fontId="33" fillId="0" borderId="0" xfId="3" applyFont="1" applyAlignment="1">
      <alignment vertical="center"/>
    </xf>
    <xf numFmtId="0" fontId="29" fillId="0" borderId="0" xfId="3" applyFont="1" applyAlignment="1">
      <alignment horizontal="center"/>
    </xf>
    <xf numFmtId="0" fontId="37" fillId="0" borderId="0" xfId="3" applyFont="1"/>
    <xf numFmtId="0" fontId="38" fillId="0" borderId="0" xfId="3" applyFont="1" applyAlignment="1">
      <alignment vertical="top"/>
    </xf>
    <xf numFmtId="0" fontId="11" fillId="0" borderId="0" xfId="3"/>
    <xf numFmtId="0" fontId="11" fillId="0" borderId="0" xfId="3" applyAlignment="1">
      <alignment vertical="center"/>
    </xf>
    <xf numFmtId="0" fontId="40" fillId="0" borderId="0" xfId="3" applyFont="1" applyAlignment="1">
      <alignment vertical="center"/>
    </xf>
    <xf numFmtId="0" fontId="31" fillId="0" borderId="0" xfId="3" applyFont="1" applyAlignment="1">
      <alignment vertical="center"/>
    </xf>
    <xf numFmtId="0" fontId="42" fillId="0" borderId="0" xfId="3" applyFont="1" applyAlignment="1">
      <alignment vertical="center"/>
    </xf>
    <xf numFmtId="0" fontId="40" fillId="0" borderId="0" xfId="3" applyFont="1" applyAlignment="1">
      <alignment horizontal="center" vertical="center"/>
    </xf>
    <xf numFmtId="0" fontId="11" fillId="0" borderId="0" xfId="3" applyAlignment="1">
      <alignment horizontal="center" vertical="center"/>
    </xf>
    <xf numFmtId="49" fontId="40" fillId="0" borderId="0" xfId="3" applyNumberFormat="1" applyFont="1" applyAlignment="1">
      <alignment vertical="center"/>
    </xf>
    <xf numFmtId="0" fontId="43" fillId="0" borderId="0" xfId="3" applyFont="1" applyAlignment="1">
      <alignment horizontal="center" vertical="center"/>
    </xf>
    <xf numFmtId="0" fontId="15" fillId="0" borderId="0" xfId="0" applyFont="1" applyBorder="1" applyAlignment="1">
      <alignment vertical="center"/>
    </xf>
    <xf numFmtId="0" fontId="26" fillId="0" borderId="16" xfId="3" applyFont="1" applyBorder="1" applyAlignment="1">
      <alignment vertical="center" wrapText="1"/>
    </xf>
    <xf numFmtId="0" fontId="26" fillId="0" borderId="43" xfId="3" applyFont="1" applyBorder="1" applyAlignment="1">
      <alignment vertical="center" wrapText="1"/>
    </xf>
    <xf numFmtId="0" fontId="26" fillId="0" borderId="17" xfId="3" applyFont="1" applyBorder="1" applyAlignment="1">
      <alignment vertical="center" wrapText="1"/>
    </xf>
    <xf numFmtId="0" fontId="24" fillId="0" borderId="43" xfId="3"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justifyLastLine="1"/>
    </xf>
    <xf numFmtId="0" fontId="3" fillId="0" borderId="0" xfId="0" applyFont="1" applyBorder="1" applyAlignment="1">
      <alignment horizontal="center" vertical="center"/>
    </xf>
    <xf numFmtId="0" fontId="3" fillId="0" borderId="26" xfId="0" applyFont="1" applyBorder="1">
      <alignment vertical="center"/>
    </xf>
    <xf numFmtId="0" fontId="3" fillId="0" borderId="30" xfId="0" applyFont="1" applyBorder="1" applyAlignment="1">
      <alignment horizontal="center" vertical="center" justifyLastLine="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0" borderId="6" xfId="0" applyFont="1" applyBorder="1" applyAlignment="1">
      <alignment horizontal="center" vertical="center"/>
    </xf>
    <xf numFmtId="0" fontId="46" fillId="0" borderId="0" xfId="0" applyFont="1" applyBorder="1" applyAlignment="1">
      <alignment horizontal="center" vertical="center"/>
    </xf>
    <xf numFmtId="0" fontId="21" fillId="0" borderId="70" xfId="3" applyFont="1" applyBorder="1" applyAlignment="1" applyProtection="1">
      <alignment horizontal="center" vertical="center"/>
    </xf>
    <xf numFmtId="0" fontId="21" fillId="0" borderId="71" xfId="3" applyFont="1" applyBorder="1" applyAlignment="1" applyProtection="1">
      <alignment horizontal="center" vertical="center"/>
    </xf>
    <xf numFmtId="0" fontId="21" fillId="0" borderId="72" xfId="3" applyFont="1" applyBorder="1" applyAlignment="1" applyProtection="1">
      <alignment horizontal="center" vertical="center"/>
    </xf>
    <xf numFmtId="0" fontId="21" fillId="0" borderId="0" xfId="3" applyFont="1" applyAlignment="1" applyProtection="1">
      <alignment horizontal="center" vertical="top"/>
    </xf>
    <xf numFmtId="0" fontId="11" fillId="0" borderId="0" xfId="3" applyAlignment="1" applyProtection="1">
      <alignment vertical="center" wrapText="1"/>
    </xf>
    <xf numFmtId="0" fontId="21" fillId="0" borderId="73" xfId="3" applyFont="1" applyBorder="1" applyAlignment="1" applyProtection="1">
      <alignment horizontal="center" vertical="center"/>
    </xf>
    <xf numFmtId="0" fontId="21" fillId="0" borderId="0" xfId="3" applyFont="1" applyBorder="1" applyAlignment="1" applyProtection="1">
      <alignment horizontal="center" vertical="center"/>
    </xf>
    <xf numFmtId="0" fontId="11" fillId="0" borderId="0" xfId="3" applyFont="1" applyBorder="1" applyAlignment="1" applyProtection="1">
      <alignment horizontal="left" vertical="center" wrapText="1"/>
    </xf>
    <xf numFmtId="0" fontId="11" fillId="0" borderId="0" xfId="3" applyFont="1" applyBorder="1" applyAlignment="1" applyProtection="1">
      <alignment horizontal="left" vertical="center"/>
    </xf>
    <xf numFmtId="0" fontId="11" fillId="0" borderId="0" xfId="3" applyFill="1" applyAlignment="1" applyProtection="1">
      <alignment vertical="center" wrapText="1"/>
    </xf>
    <xf numFmtId="0" fontId="11" fillId="0" borderId="0" xfId="3" applyAlignment="1" applyProtection="1">
      <alignment vertical="top" wrapText="1"/>
    </xf>
    <xf numFmtId="0" fontId="24" fillId="0" borderId="16" xfId="3" applyFont="1" applyBorder="1" applyAlignment="1">
      <alignment horizontal="center" vertical="center"/>
    </xf>
    <xf numFmtId="0" fontId="24" fillId="0" borderId="43" xfId="3" applyFont="1" applyBorder="1" applyAlignment="1">
      <alignment horizontal="center" vertical="center"/>
    </xf>
    <xf numFmtId="0" fontId="24" fillId="0" borderId="17" xfId="3" applyFont="1" applyBorder="1" applyAlignment="1">
      <alignment horizontal="center" vertical="center"/>
    </xf>
    <xf numFmtId="0" fontId="24" fillId="0" borderId="16" xfId="3" applyFont="1" applyBorder="1" applyAlignment="1">
      <alignment vertical="center"/>
    </xf>
    <xf numFmtId="0" fontId="24" fillId="0" borderId="43" xfId="3" applyFont="1" applyBorder="1" applyAlignment="1">
      <alignment vertical="center"/>
    </xf>
    <xf numFmtId="0" fontId="24" fillId="0" borderId="17" xfId="3" applyFont="1" applyBorder="1" applyAlignment="1">
      <alignment vertical="center"/>
    </xf>
    <xf numFmtId="0" fontId="26" fillId="0" borderId="1" xfId="3" applyFont="1" applyBorder="1" applyAlignment="1">
      <alignment vertical="center" wrapText="1"/>
    </xf>
    <xf numFmtId="0" fontId="24" fillId="0" borderId="16" xfId="3" applyFont="1" applyBorder="1" applyAlignment="1">
      <alignment vertical="center" shrinkToFit="1"/>
    </xf>
    <xf numFmtId="0" fontId="24" fillId="0" borderId="43" xfId="3" applyFont="1" applyBorder="1" applyAlignment="1">
      <alignment vertical="center" shrinkToFit="1"/>
    </xf>
    <xf numFmtId="0" fontId="24" fillId="0" borderId="17" xfId="3" applyFont="1" applyBorder="1" applyAlignment="1">
      <alignment vertical="center" shrinkToFit="1"/>
    </xf>
    <xf numFmtId="0" fontId="26" fillId="0" borderId="16" xfId="3" applyFont="1" applyBorder="1" applyAlignment="1">
      <alignment vertical="center" wrapText="1"/>
    </xf>
    <xf numFmtId="0" fontId="26" fillId="0" borderId="43" xfId="3" applyFont="1" applyBorder="1" applyAlignment="1">
      <alignment vertical="center" wrapText="1"/>
    </xf>
    <xf numFmtId="0" fontId="26" fillId="0" borderId="17" xfId="3" applyFont="1" applyBorder="1" applyAlignment="1">
      <alignment vertical="center" wrapText="1"/>
    </xf>
    <xf numFmtId="0" fontId="24" fillId="0" borderId="16" xfId="3" applyFont="1" applyBorder="1" applyAlignment="1">
      <alignment horizontal="left" vertical="center"/>
    </xf>
    <xf numFmtId="0" fontId="24" fillId="0" borderId="43" xfId="3" applyFont="1" applyBorder="1" applyAlignment="1">
      <alignment horizontal="left" vertical="center"/>
    </xf>
    <xf numFmtId="0" fontId="24" fillId="0" borderId="17" xfId="3" applyFont="1" applyBorder="1" applyAlignment="1">
      <alignment horizontal="left" vertical="center"/>
    </xf>
    <xf numFmtId="0" fontId="5" fillId="0" borderId="0" xfId="0"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69" xfId="0" applyFont="1" applyBorder="1" applyAlignment="1">
      <alignment horizontal="center" vertical="center"/>
    </xf>
    <xf numFmtId="0" fontId="4" fillId="2" borderId="41"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32" xfId="0" applyFont="1" applyBorder="1" applyAlignment="1">
      <alignment horizontal="center" vertical="center" wrapText="1"/>
    </xf>
    <xf numFmtId="0" fontId="4" fillId="2" borderId="4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18"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23" xfId="0" applyFont="1" applyBorder="1" applyAlignment="1">
      <alignment horizontal="center" vertical="center" justifyLastLine="1"/>
    </xf>
    <xf numFmtId="0" fontId="3" fillId="0" borderId="43"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2" borderId="43" xfId="0" applyFont="1" applyFill="1" applyBorder="1" applyAlignment="1">
      <alignment horizontal="right"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4" fillId="2" borderId="26" xfId="0" applyFont="1" applyFill="1" applyBorder="1" applyAlignment="1">
      <alignment horizontal="righ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2" borderId="26" xfId="0" applyFont="1" applyFill="1" applyBorder="1" applyAlignment="1">
      <alignment horizontal="right" vertical="center"/>
    </xf>
    <xf numFmtId="0" fontId="3" fillId="0" borderId="23"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4" fillId="2" borderId="43" xfId="0" applyFont="1" applyFill="1" applyBorder="1" applyAlignment="1">
      <alignment horizontal="right" vertical="center"/>
    </xf>
    <xf numFmtId="0" fontId="3" fillId="0" borderId="44" xfId="0" applyFont="1" applyBorder="1" applyAlignment="1">
      <alignment horizontal="center" vertical="center" justifyLastLine="1"/>
    </xf>
    <xf numFmtId="0" fontId="3" fillId="0" borderId="48" xfId="0" applyFont="1" applyBorder="1" applyAlignment="1">
      <alignment horizontal="center" vertical="center" justifyLastLine="1"/>
    </xf>
    <xf numFmtId="0" fontId="3" fillId="0" borderId="49" xfId="0" applyFont="1" applyBorder="1" applyAlignment="1">
      <alignment horizontal="center" vertical="center" justifyLastLine="1"/>
    </xf>
    <xf numFmtId="38" fontId="4" fillId="2" borderId="45" xfId="1" applyFont="1" applyFill="1" applyBorder="1" applyAlignment="1">
      <alignment horizontal="right" vertical="center" justifyLastLine="1"/>
    </xf>
    <xf numFmtId="38" fontId="4" fillId="2" borderId="48" xfId="1" applyFont="1" applyFill="1" applyBorder="1" applyAlignment="1">
      <alignment horizontal="right" vertical="center" justifyLastLine="1"/>
    </xf>
    <xf numFmtId="38" fontId="4" fillId="0" borderId="0" xfId="1" applyFont="1" applyBorder="1">
      <alignment vertical="center"/>
    </xf>
    <xf numFmtId="38" fontId="3" fillId="0" borderId="0" xfId="1" applyFont="1" applyBorder="1">
      <alignment vertical="center"/>
    </xf>
    <xf numFmtId="0" fontId="3" fillId="0" borderId="28" xfId="0" applyFont="1" applyBorder="1" applyAlignment="1">
      <alignment horizontal="center" vertical="center" justifyLastLine="1"/>
    </xf>
    <xf numFmtId="0" fontId="3" fillId="0" borderId="30" xfId="0" applyFont="1" applyBorder="1" applyAlignment="1">
      <alignment horizontal="center" vertical="center" justifyLastLine="1"/>
    </xf>
    <xf numFmtId="0" fontId="3" fillId="0" borderId="50" xfId="0" applyFont="1" applyBorder="1" applyAlignment="1">
      <alignment horizontal="center" vertical="center" justifyLastLine="1"/>
    </xf>
    <xf numFmtId="38" fontId="4" fillId="2" borderId="29" xfId="1" applyFont="1" applyFill="1" applyBorder="1" applyAlignment="1">
      <alignment horizontal="right" vertical="center" justifyLastLine="1"/>
    </xf>
    <xf numFmtId="38" fontId="4" fillId="2" borderId="30" xfId="1" applyFont="1" applyFill="1" applyBorder="1" applyAlignment="1">
      <alignment horizontal="right" vertical="center" justifyLastLine="1"/>
    </xf>
    <xf numFmtId="38" fontId="4" fillId="0" borderId="30" xfId="1" applyFont="1" applyBorder="1">
      <alignment vertical="center"/>
    </xf>
    <xf numFmtId="38" fontId="3" fillId="0" borderId="30" xfId="1" applyFont="1" applyBorder="1">
      <alignment vertical="center"/>
    </xf>
    <xf numFmtId="0" fontId="3" fillId="0" borderId="37"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51" xfId="0" applyFont="1" applyBorder="1" applyAlignment="1">
      <alignment horizontal="center" vertical="center" justifyLastLine="1"/>
    </xf>
    <xf numFmtId="38" fontId="4" fillId="2" borderId="34" xfId="1" applyFont="1" applyFill="1" applyBorder="1" applyAlignment="1">
      <alignment horizontal="right" vertical="center" justifyLastLine="1"/>
    </xf>
    <xf numFmtId="38" fontId="4" fillId="2" borderId="35" xfId="1" applyFont="1" applyFill="1" applyBorder="1" applyAlignment="1">
      <alignment horizontal="right" vertical="center" justifyLastLine="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38" fontId="4" fillId="0" borderId="26" xfId="1" applyFont="1" applyBorder="1">
      <alignment vertical="center"/>
    </xf>
    <xf numFmtId="38" fontId="3" fillId="0" borderId="26" xfId="1" applyFont="1" applyBorder="1">
      <alignment vertical="center"/>
    </xf>
    <xf numFmtId="38" fontId="3" fillId="0" borderId="7" xfId="1" applyFont="1" applyBorder="1" applyAlignment="1">
      <alignment horizontal="right" vertical="center"/>
    </xf>
    <xf numFmtId="38" fontId="3" fillId="0" borderId="0" xfId="1" applyFont="1" applyBorder="1" applyAlignment="1">
      <alignment horizontal="right" vertical="center"/>
    </xf>
    <xf numFmtId="38" fontId="4" fillId="0" borderId="28" xfId="1" applyFont="1" applyBorder="1" applyAlignment="1">
      <alignment horizontal="right" vertical="center"/>
    </xf>
    <xf numFmtId="38" fontId="4" fillId="0" borderId="30" xfId="1" applyFont="1" applyBorder="1" applyAlignment="1">
      <alignment horizontal="right" vertical="center"/>
    </xf>
    <xf numFmtId="38" fontId="3" fillId="0" borderId="28" xfId="1" applyFont="1" applyBorder="1" applyAlignment="1">
      <alignment horizontal="right" vertical="center"/>
    </xf>
    <xf numFmtId="38" fontId="3" fillId="0" borderId="30" xfId="1" applyFont="1" applyBorder="1" applyAlignment="1">
      <alignment horizontal="right" vertical="center"/>
    </xf>
    <xf numFmtId="38" fontId="4" fillId="0" borderId="7" xfId="1" applyFont="1" applyBorder="1" applyAlignment="1">
      <alignment horizontal="right" vertical="center"/>
    </xf>
    <xf numFmtId="38" fontId="4" fillId="0" borderId="0" xfId="1" applyFont="1" applyBorder="1" applyAlignment="1">
      <alignment horizontal="right" vertical="center"/>
    </xf>
    <xf numFmtId="38" fontId="4" fillId="0" borderId="26" xfId="0" applyNumberFormat="1" applyFont="1" applyBorder="1">
      <alignment vertical="center"/>
    </xf>
    <xf numFmtId="0" fontId="4" fillId="0" borderId="26" xfId="0" applyFont="1" applyBorder="1">
      <alignment vertical="center"/>
    </xf>
    <xf numFmtId="38" fontId="3" fillId="0" borderId="26" xfId="0" applyNumberFormat="1" applyFont="1" applyBorder="1">
      <alignment vertical="center"/>
    </xf>
    <xf numFmtId="0" fontId="3" fillId="0" borderId="26" xfId="0" applyFont="1" applyBorder="1">
      <alignment vertical="center"/>
    </xf>
    <xf numFmtId="0" fontId="3" fillId="0" borderId="0" xfId="0" applyFont="1" applyBorder="1" applyAlignment="1">
      <alignment horizontal="distributed" vertical="center"/>
    </xf>
    <xf numFmtId="38" fontId="3" fillId="0" borderId="37" xfId="1" applyFont="1" applyBorder="1" applyAlignment="1">
      <alignment horizontal="right" vertical="center"/>
    </xf>
    <xf numFmtId="38" fontId="3" fillId="0" borderId="35" xfId="1" applyFont="1" applyBorder="1" applyAlignment="1">
      <alignment horizontal="right" vertical="center"/>
    </xf>
    <xf numFmtId="0" fontId="9" fillId="0" borderId="2" xfId="0" applyFont="1" applyFill="1" applyBorder="1" applyAlignment="1" applyProtection="1">
      <alignment horizontal="distributed" vertical="center"/>
    </xf>
    <xf numFmtId="0" fontId="3" fillId="0" borderId="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2"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53"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4" xfId="0" applyFont="1" applyBorder="1" applyAlignment="1">
      <alignment horizontal="center"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40" fontId="4" fillId="0" borderId="4" xfId="1" applyNumberFormat="1" applyFont="1" applyBorder="1" applyAlignment="1">
      <alignment horizontal="right" vertical="center"/>
    </xf>
    <xf numFmtId="40" fontId="3" fillId="0" borderId="4" xfId="1" applyNumberFormat="1" applyFont="1" applyBorder="1" applyAlignment="1">
      <alignment horizontal="right" vertical="center"/>
    </xf>
    <xf numFmtId="0" fontId="3" fillId="0" borderId="34"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1" xfId="0" applyFont="1" applyBorder="1" applyAlignment="1">
      <alignment horizontal="center" vertical="center"/>
    </xf>
    <xf numFmtId="38" fontId="18" fillId="2" borderId="16" xfId="0" applyNumberFormat="1" applyFont="1" applyFill="1" applyBorder="1" applyAlignment="1">
      <alignment horizontal="right" vertical="center"/>
    </xf>
    <xf numFmtId="38" fontId="18" fillId="2" borderId="43" xfId="0" applyNumberFormat="1" applyFont="1" applyFill="1" applyBorder="1" applyAlignment="1">
      <alignment horizontal="right" vertical="center"/>
    </xf>
    <xf numFmtId="38" fontId="18" fillId="2" borderId="17" xfId="0" applyNumberFormat="1" applyFont="1" applyFill="1" applyBorder="1" applyAlignment="1">
      <alignment horizontal="right" vertical="center"/>
    </xf>
    <xf numFmtId="0" fontId="3" fillId="0" borderId="55" xfId="0" applyFont="1" applyBorder="1" applyAlignment="1">
      <alignment horizontal="center" vertical="center"/>
    </xf>
    <xf numFmtId="38" fontId="3" fillId="0" borderId="57" xfId="0" applyNumberFormat="1" applyFont="1" applyBorder="1" applyAlignment="1">
      <alignment horizontal="right" vertical="center"/>
    </xf>
    <xf numFmtId="38" fontId="3" fillId="0" borderId="58" xfId="0" applyNumberFormat="1" applyFont="1" applyBorder="1" applyAlignment="1">
      <alignment horizontal="right" vertical="center"/>
    </xf>
    <xf numFmtId="38" fontId="3" fillId="0" borderId="59" xfId="0" applyNumberFormat="1" applyFont="1" applyBorder="1" applyAlignment="1">
      <alignment horizontal="right" vertical="center"/>
    </xf>
    <xf numFmtId="0" fontId="14" fillId="0" borderId="60" xfId="0" applyFont="1" applyBorder="1" applyAlignment="1">
      <alignment horizontal="center" vertical="center" wrapText="1"/>
    </xf>
    <xf numFmtId="0" fontId="14" fillId="0" borderId="61" xfId="0" applyFont="1" applyBorder="1" applyAlignment="1">
      <alignment horizontal="center" vertical="center" wrapText="1"/>
    </xf>
    <xf numFmtId="38" fontId="3" fillId="0" borderId="56" xfId="0" applyNumberFormat="1" applyFont="1" applyBorder="1" applyAlignment="1">
      <alignment horizontal="center" vertical="center"/>
    </xf>
    <xf numFmtId="40" fontId="4" fillId="0" borderId="35" xfId="1" applyNumberFormat="1" applyFont="1" applyBorder="1" applyAlignment="1">
      <alignment horizontal="right" vertical="center"/>
    </xf>
    <xf numFmtId="40" fontId="3" fillId="0" borderId="35" xfId="1" applyNumberFormat="1" applyFont="1" applyBorder="1" applyAlignment="1">
      <alignment horizontal="right" vertical="center"/>
    </xf>
    <xf numFmtId="0" fontId="3" fillId="0" borderId="33" xfId="0" applyFont="1" applyBorder="1" applyAlignment="1">
      <alignment horizontal="distributed" vertical="center" justifyLastLine="1"/>
    </xf>
    <xf numFmtId="38" fontId="4" fillId="0" borderId="14" xfId="1" applyNumberFormat="1" applyFont="1" applyBorder="1" applyAlignment="1">
      <alignment horizontal="right" vertical="center"/>
    </xf>
    <xf numFmtId="38" fontId="3" fillId="0" borderId="14" xfId="1" applyNumberFormat="1" applyFont="1" applyBorder="1" applyAlignment="1">
      <alignment horizontal="right" vertical="center"/>
    </xf>
    <xf numFmtId="38" fontId="18" fillId="2" borderId="0" xfId="0" applyNumberFormat="1" applyFont="1" applyFill="1" applyAlignment="1">
      <alignment horizontal="center" vertical="center"/>
    </xf>
    <xf numFmtId="49" fontId="3" fillId="0" borderId="0" xfId="0" applyNumberFormat="1" applyFont="1" applyAlignment="1">
      <alignment horizontal="center" vertical="center"/>
    </xf>
    <xf numFmtId="38" fontId="18" fillId="0" borderId="0" xfId="0" applyNumberFormat="1" applyFont="1" applyAlignment="1">
      <alignment horizontal="center" vertical="center"/>
    </xf>
    <xf numFmtId="0" fontId="18" fillId="0" borderId="0" xfId="0" applyFont="1" applyAlignment="1">
      <alignment horizontal="center" vertical="center"/>
    </xf>
    <xf numFmtId="0" fontId="3" fillId="0" borderId="1" xfId="0" applyFont="1" applyFill="1" applyBorder="1" applyAlignment="1">
      <alignment horizontal="center" vertical="center"/>
    </xf>
    <xf numFmtId="38" fontId="3" fillId="0" borderId="1"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38" fontId="11" fillId="0" borderId="0" xfId="0" applyNumberFormat="1" applyFont="1" applyFill="1" applyAlignment="1" applyProtection="1">
      <alignment vertical="center" shrinkToFit="1"/>
    </xf>
    <xf numFmtId="0" fontId="3" fillId="0" borderId="0" xfId="0" applyFont="1" applyAlignment="1">
      <alignment horizontal="center" vertical="center" shrinkToFit="1"/>
    </xf>
    <xf numFmtId="0" fontId="3" fillId="0" borderId="0" xfId="0" applyFont="1" applyAlignment="1">
      <alignment horizontal="left" vertical="center"/>
    </xf>
    <xf numFmtId="38" fontId="3" fillId="0" borderId="0" xfId="0" applyNumberFormat="1" applyFont="1" applyAlignment="1">
      <alignment horizontal="right" vertical="center"/>
    </xf>
    <xf numFmtId="38" fontId="3" fillId="0" borderId="0" xfId="0" applyNumberFormat="1" applyFont="1" applyAlignment="1">
      <alignment vertical="center"/>
    </xf>
    <xf numFmtId="0" fontId="3" fillId="0" borderId="0" xfId="0" applyFont="1" applyAlignment="1">
      <alignment vertical="center"/>
    </xf>
    <xf numFmtId="38" fontId="19" fillId="0" borderId="0" xfId="0" applyNumberFormat="1" applyFont="1" applyAlignment="1">
      <alignment horizontal="center" vertical="center"/>
    </xf>
    <xf numFmtId="0" fontId="19" fillId="0" borderId="0" xfId="0" applyFont="1" applyAlignment="1">
      <alignment horizontal="center" vertical="center"/>
    </xf>
    <xf numFmtId="3" fontId="19" fillId="0" borderId="0" xfId="0" applyNumberFormat="1" applyFont="1" applyAlignment="1">
      <alignment horizontal="center" vertical="center"/>
    </xf>
    <xf numFmtId="3" fontId="19" fillId="0" borderId="14" xfId="0" applyNumberFormat="1" applyFont="1" applyBorder="1" applyAlignment="1">
      <alignment horizontal="center" vertical="center"/>
    </xf>
    <xf numFmtId="3" fontId="3" fillId="0" borderId="2"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47" xfId="0" applyNumberFormat="1" applyFont="1" applyBorder="1" applyAlignment="1">
      <alignment horizontal="right" vertical="center"/>
    </xf>
    <xf numFmtId="3" fontId="3" fillId="0" borderId="58" xfId="0" applyNumberFormat="1" applyFont="1" applyFill="1" applyBorder="1" applyAlignment="1">
      <alignment horizontal="right" vertical="center"/>
    </xf>
    <xf numFmtId="0" fontId="3" fillId="0" borderId="2" xfId="0" applyFont="1" applyBorder="1" applyAlignment="1">
      <alignment horizontal="center" vertical="center" shrinkToFit="1"/>
    </xf>
    <xf numFmtId="0" fontId="3" fillId="0" borderId="2" xfId="0" applyFont="1" applyBorder="1" applyAlignment="1">
      <alignment horizontal="left" vertical="center"/>
    </xf>
    <xf numFmtId="0" fontId="46" fillId="0" borderId="3" xfId="0" applyFont="1" applyBorder="1" applyAlignment="1">
      <alignment horizontal="center" vertical="center"/>
    </xf>
    <xf numFmtId="0" fontId="46" fillId="0" borderId="7"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Border="1" applyAlignment="1">
      <alignment horizontal="center" vertical="center"/>
    </xf>
    <xf numFmtId="0" fontId="27" fillId="0" borderId="18" xfId="3" applyFont="1" applyBorder="1" applyAlignment="1">
      <alignment horizontal="center" vertical="center"/>
    </xf>
    <xf numFmtId="0" fontId="27" fillId="0" borderId="19" xfId="3" applyFont="1" applyBorder="1" applyAlignment="1">
      <alignment horizontal="center" vertical="center"/>
    </xf>
    <xf numFmtId="0" fontId="27" fillId="0" borderId="20" xfId="3" applyFont="1" applyFill="1" applyBorder="1" applyAlignment="1" applyProtection="1">
      <alignment horizontal="center" vertical="center"/>
      <protection locked="0"/>
    </xf>
    <xf numFmtId="0" fontId="27" fillId="0" borderId="74" xfId="3" applyFont="1" applyFill="1" applyBorder="1" applyAlignment="1" applyProtection="1">
      <alignment horizontal="center" vertical="center"/>
      <protection locked="0"/>
    </xf>
    <xf numFmtId="0" fontId="27" fillId="0" borderId="22" xfId="3" applyFont="1" applyFill="1" applyBorder="1" applyAlignment="1" applyProtection="1">
      <alignment horizontal="center" vertical="center"/>
      <protection locked="0"/>
    </xf>
    <xf numFmtId="0" fontId="27" fillId="0" borderId="19" xfId="3" applyFont="1" applyFill="1" applyBorder="1" applyAlignment="1" applyProtection="1">
      <alignment horizontal="center" vertical="center"/>
      <protection locked="0"/>
    </xf>
    <xf numFmtId="0" fontId="27" fillId="0" borderId="21" xfId="3" applyFont="1" applyFill="1" applyBorder="1" applyAlignment="1" applyProtection="1">
      <alignment horizontal="center" vertical="center"/>
      <protection locked="0"/>
    </xf>
    <xf numFmtId="0" fontId="28" fillId="0" borderId="0" xfId="3" applyFont="1" applyAlignment="1">
      <alignment horizontal="center" vertical="center"/>
    </xf>
    <xf numFmtId="0" fontId="29" fillId="0" borderId="0" xfId="3" applyFont="1" applyAlignment="1">
      <alignment horizontal="center"/>
    </xf>
    <xf numFmtId="49" fontId="30" fillId="0" borderId="0" xfId="3" applyNumberFormat="1" applyFont="1" applyAlignment="1" applyProtection="1">
      <alignment horizontal="center"/>
      <protection locked="0"/>
    </xf>
    <xf numFmtId="49" fontId="30" fillId="0" borderId="2" xfId="3" applyNumberFormat="1" applyFont="1" applyBorder="1" applyAlignment="1" applyProtection="1">
      <alignment horizontal="center"/>
      <protection locked="0"/>
    </xf>
    <xf numFmtId="0" fontId="30" fillId="0" borderId="0" xfId="3" applyFont="1" applyAlignment="1" applyProtection="1">
      <protection locked="0"/>
    </xf>
    <xf numFmtId="0" fontId="30" fillId="0" borderId="2" xfId="3" applyFont="1" applyBorder="1" applyAlignment="1" applyProtection="1">
      <protection locked="0"/>
    </xf>
    <xf numFmtId="0" fontId="27" fillId="3" borderId="14" xfId="3" applyFont="1" applyFill="1" applyBorder="1" applyAlignment="1">
      <alignment vertical="center"/>
    </xf>
    <xf numFmtId="0" fontId="27" fillId="0" borderId="9" xfId="3" applyFont="1" applyBorder="1" applyAlignment="1">
      <alignment horizontal="center" vertical="center"/>
    </xf>
    <xf numFmtId="0" fontId="27" fillId="0" borderId="1" xfId="3" applyFont="1" applyBorder="1" applyAlignment="1">
      <alignment horizontal="center" vertical="center"/>
    </xf>
    <xf numFmtId="0" fontId="27" fillId="0" borderId="1" xfId="3" applyFont="1" applyFill="1" applyBorder="1" applyAlignment="1" applyProtection="1">
      <alignment horizontal="center" vertical="center"/>
      <protection locked="0"/>
    </xf>
    <xf numFmtId="0" fontId="27" fillId="0" borderId="1" xfId="3" applyFont="1" applyBorder="1" applyAlignment="1" applyProtection="1">
      <alignment horizontal="center" vertical="center"/>
      <protection locked="0"/>
    </xf>
    <xf numFmtId="0" fontId="27" fillId="0" borderId="10" xfId="3" applyFont="1" applyBorder="1" applyAlignment="1" applyProtection="1">
      <alignment horizontal="center" vertical="center"/>
      <protection locked="0"/>
    </xf>
    <xf numFmtId="0" fontId="27" fillId="0" borderId="9" xfId="3" applyFont="1" applyBorder="1" applyAlignment="1">
      <alignment horizontal="center" vertical="center" textRotation="255"/>
    </xf>
    <xf numFmtId="0" fontId="27" fillId="0" borderId="1" xfId="3" applyFont="1" applyBorder="1" applyAlignment="1">
      <alignment horizontal="center" vertical="center" textRotation="255"/>
    </xf>
    <xf numFmtId="0" fontId="27" fillId="0" borderId="75" xfId="3" applyFont="1" applyBorder="1" applyAlignment="1">
      <alignment horizontal="center" vertical="center" textRotation="255"/>
    </xf>
    <xf numFmtId="0" fontId="27" fillId="0" borderId="76" xfId="3" applyFont="1" applyBorder="1" applyAlignment="1">
      <alignment horizontal="center" vertical="center" textRotation="255"/>
    </xf>
    <xf numFmtId="0" fontId="27" fillId="0" borderId="76" xfId="3" applyFont="1" applyBorder="1" applyAlignment="1" applyProtection="1">
      <alignment horizontal="center" vertical="center"/>
      <protection locked="0"/>
    </xf>
    <xf numFmtId="0" fontId="27" fillId="0" borderId="76" xfId="3" applyFont="1" applyFill="1" applyBorder="1" applyAlignment="1" applyProtection="1">
      <alignment horizontal="center" vertical="center"/>
      <protection locked="0"/>
    </xf>
    <xf numFmtId="0" fontId="27" fillId="0" borderId="77" xfId="3" applyFont="1" applyBorder="1" applyAlignment="1" applyProtection="1">
      <alignment horizontal="center" vertical="center"/>
      <protection locked="0"/>
    </xf>
    <xf numFmtId="0" fontId="28" fillId="0" borderId="0" xfId="3" applyFont="1" applyAlignment="1">
      <alignment horizontal="center"/>
    </xf>
    <xf numFmtId="0" fontId="29" fillId="0" borderId="0" xfId="3" applyFont="1" applyAlignment="1">
      <alignment horizontal="center" vertical="center"/>
    </xf>
    <xf numFmtId="0" fontId="33" fillId="0" borderId="0" xfId="3" applyFont="1" applyAlignment="1">
      <alignment horizontal="center"/>
    </xf>
    <xf numFmtId="0" fontId="33" fillId="0" borderId="2" xfId="3" applyFont="1" applyBorder="1" applyAlignment="1">
      <alignment horizontal="center"/>
    </xf>
    <xf numFmtId="0" fontId="34" fillId="0" borderId="0" xfId="3" applyFont="1" applyAlignment="1">
      <alignment horizontal="center"/>
    </xf>
    <xf numFmtId="0" fontId="34" fillId="0" borderId="2" xfId="3" applyFont="1" applyBorder="1" applyAlignment="1">
      <alignment horizontal="center"/>
    </xf>
    <xf numFmtId="49" fontId="27" fillId="0" borderId="19" xfId="3" applyNumberFormat="1" applyFont="1" applyFill="1" applyBorder="1" applyAlignment="1">
      <alignment horizontal="center" vertical="center"/>
    </xf>
    <xf numFmtId="0" fontId="27" fillId="0" borderId="19" xfId="3" applyFont="1" applyFill="1" applyBorder="1" applyAlignment="1">
      <alignment horizontal="center" vertical="center"/>
    </xf>
    <xf numFmtId="0" fontId="27" fillId="0" borderId="21" xfId="3" applyFont="1" applyFill="1" applyBorder="1" applyAlignment="1">
      <alignment horizontal="center" vertical="center"/>
    </xf>
    <xf numFmtId="58" fontId="36" fillId="0" borderId="1" xfId="3" applyNumberFormat="1" applyFont="1" applyFill="1" applyBorder="1" applyAlignment="1">
      <alignment horizontal="center" vertical="center"/>
    </xf>
    <xf numFmtId="0" fontId="36" fillId="0" borderId="1" xfId="3" applyFont="1" applyFill="1" applyBorder="1" applyAlignment="1">
      <alignment horizontal="center" vertical="center"/>
    </xf>
    <xf numFmtId="0" fontId="36" fillId="0" borderId="1" xfId="3" applyFont="1" applyBorder="1" applyAlignment="1">
      <alignment horizontal="center" vertical="center"/>
    </xf>
    <xf numFmtId="0" fontId="27" fillId="0" borderId="10" xfId="3" applyFont="1" applyBorder="1" applyAlignment="1">
      <alignment horizontal="center" vertical="center"/>
    </xf>
    <xf numFmtId="0" fontId="27" fillId="0" borderId="78" xfId="3" applyFont="1" applyBorder="1" applyAlignment="1">
      <alignment horizontal="center" vertical="center" textRotation="255"/>
    </xf>
    <xf numFmtId="0" fontId="27" fillId="0" borderId="79" xfId="3" applyFont="1" applyBorder="1" applyAlignment="1">
      <alignment horizontal="center" vertical="center" textRotation="255"/>
    </xf>
    <xf numFmtId="0" fontId="27" fillId="0" borderId="7" xfId="3" applyFont="1" applyBorder="1" applyAlignment="1">
      <alignment horizontal="center" vertical="center" textRotation="255"/>
    </xf>
    <xf numFmtId="0" fontId="27" fillId="0" borderId="53" xfId="3" applyFont="1" applyBorder="1" applyAlignment="1">
      <alignment horizontal="center" vertical="center" textRotation="255"/>
    </xf>
    <xf numFmtId="0" fontId="27" fillId="0" borderId="13" xfId="3" applyFont="1" applyBorder="1" applyAlignment="1">
      <alignment horizontal="center" vertical="center" textRotation="255"/>
    </xf>
    <xf numFmtId="0" fontId="27" fillId="0" borderId="54" xfId="3" applyFont="1" applyBorder="1" applyAlignment="1">
      <alignment horizontal="center" vertical="center" textRotation="255"/>
    </xf>
    <xf numFmtId="0" fontId="27" fillId="0" borderId="16" xfId="3" applyFont="1" applyBorder="1" applyAlignment="1">
      <alignment horizontal="center" vertical="center"/>
    </xf>
    <xf numFmtId="0" fontId="27" fillId="0" borderId="43" xfId="3" applyFont="1" applyBorder="1" applyAlignment="1">
      <alignment horizontal="center" vertical="center"/>
    </xf>
    <xf numFmtId="0" fontId="27" fillId="0" borderId="17" xfId="3" applyFont="1" applyBorder="1" applyAlignment="1">
      <alignment horizontal="center" vertical="center"/>
    </xf>
    <xf numFmtId="58" fontId="36" fillId="0" borderId="16" xfId="3" applyNumberFormat="1" applyFont="1" applyFill="1" applyBorder="1" applyAlignment="1">
      <alignment horizontal="center" vertical="center" wrapText="1"/>
    </xf>
    <xf numFmtId="58" fontId="36" fillId="0" borderId="43" xfId="3" applyNumberFormat="1" applyFont="1" applyFill="1" applyBorder="1" applyAlignment="1">
      <alignment horizontal="center" vertical="center" wrapText="1"/>
    </xf>
    <xf numFmtId="58" fontId="36" fillId="0" borderId="17" xfId="3" applyNumberFormat="1" applyFont="1" applyFill="1" applyBorder="1" applyAlignment="1">
      <alignment horizontal="center" vertical="center" wrapText="1"/>
    </xf>
    <xf numFmtId="0" fontId="36" fillId="0" borderId="16" xfId="3" applyFont="1" applyBorder="1" applyAlignment="1">
      <alignment horizontal="center" vertical="center" wrapText="1"/>
    </xf>
    <xf numFmtId="0" fontId="36" fillId="0" borderId="43" xfId="3" applyFont="1" applyBorder="1" applyAlignment="1">
      <alignment horizontal="center" vertical="center" wrapText="1"/>
    </xf>
    <xf numFmtId="0" fontId="36" fillId="0" borderId="17" xfId="3" applyFont="1" applyBorder="1" applyAlignment="1">
      <alignment horizontal="center" vertical="center" wrapText="1"/>
    </xf>
    <xf numFmtId="0" fontId="27" fillId="0" borderId="24" xfId="3" applyFont="1" applyBorder="1" applyAlignment="1">
      <alignment horizontal="center" vertical="center"/>
    </xf>
    <xf numFmtId="0" fontId="27" fillId="0" borderId="16" xfId="3" applyFont="1" applyFill="1" applyBorder="1" applyAlignment="1">
      <alignment horizontal="center" vertical="center"/>
    </xf>
    <xf numFmtId="0" fontId="27" fillId="0" borderId="43" xfId="3" applyFont="1" applyFill="1" applyBorder="1" applyAlignment="1">
      <alignment horizontal="center" vertical="center"/>
    </xf>
    <xf numFmtId="0" fontId="27" fillId="0" borderId="17" xfId="3" applyFont="1" applyFill="1" applyBorder="1" applyAlignment="1">
      <alignment horizontal="center" vertical="center"/>
    </xf>
    <xf numFmtId="0" fontId="27" fillId="0" borderId="33" xfId="3" applyFont="1" applyBorder="1" applyAlignment="1">
      <alignment horizontal="center" vertical="center"/>
    </xf>
    <xf numFmtId="0" fontId="27" fillId="0" borderId="26" xfId="3" applyFont="1" applyBorder="1" applyAlignment="1">
      <alignment horizontal="center" vertical="center"/>
    </xf>
    <xf numFmtId="0" fontId="27" fillId="0" borderId="80" xfId="3" applyFont="1" applyBorder="1" applyAlignment="1">
      <alignment horizontal="center" vertical="center"/>
    </xf>
    <xf numFmtId="0" fontId="27" fillId="0" borderId="33" xfId="3" applyFont="1" applyFill="1" applyBorder="1" applyAlignment="1">
      <alignment horizontal="center" vertical="center"/>
    </xf>
    <xf numFmtId="0" fontId="27" fillId="0" borderId="26" xfId="3" applyFont="1" applyFill="1" applyBorder="1" applyAlignment="1">
      <alignment horizontal="center" vertical="center"/>
    </xf>
    <xf numFmtId="0" fontId="27" fillId="0" borderId="80" xfId="3" applyFont="1" applyFill="1" applyBorder="1" applyAlignment="1">
      <alignment horizontal="center" vertical="center"/>
    </xf>
    <xf numFmtId="0" fontId="27" fillId="0" borderId="27" xfId="3" applyFont="1" applyBorder="1" applyAlignment="1">
      <alignment horizontal="center" vertical="center"/>
    </xf>
    <xf numFmtId="0" fontId="36" fillId="0" borderId="24" xfId="3" applyFont="1" applyBorder="1" applyAlignment="1">
      <alignment horizontal="center" vertical="center" wrapText="1"/>
    </xf>
    <xf numFmtId="0" fontId="42" fillId="0" borderId="0" xfId="3" applyFont="1" applyAlignment="1">
      <alignment horizontal="distributed" vertical="center"/>
    </xf>
    <xf numFmtId="0" fontId="17" fillId="0" borderId="0" xfId="3" applyFont="1" applyAlignment="1">
      <alignment wrapText="1"/>
    </xf>
    <xf numFmtId="0" fontId="11" fillId="0" borderId="0" xfId="3" applyAlignment="1">
      <alignment horizontal="distributed"/>
    </xf>
    <xf numFmtId="0" fontId="39" fillId="0" borderId="0" xfId="3" applyFont="1" applyAlignment="1">
      <alignment vertical="center"/>
    </xf>
    <xf numFmtId="0" fontId="11" fillId="0" borderId="0" xfId="3" applyAlignment="1">
      <alignment vertical="center"/>
    </xf>
    <xf numFmtId="0" fontId="41" fillId="0" borderId="0" xfId="3" applyFont="1" applyAlignment="1">
      <alignment horizontal="center" vertical="center"/>
    </xf>
    <xf numFmtId="0" fontId="11" fillId="0" borderId="0" xfId="3" applyAlignment="1">
      <alignment vertical="center" wrapText="1"/>
    </xf>
    <xf numFmtId="0" fontId="11" fillId="0" borderId="0" xfId="3" applyAlignment="1">
      <alignment horizontal="left" vertical="center" wrapText="1"/>
    </xf>
    <xf numFmtId="0" fontId="11" fillId="0" borderId="0" xfId="3" applyAlignment="1">
      <alignment horizontal="center" vertical="center"/>
    </xf>
    <xf numFmtId="0" fontId="40" fillId="0" borderId="0" xfId="3" applyFont="1" applyAlignment="1">
      <alignment horizontal="right" vertical="center"/>
    </xf>
  </cellXfs>
  <cellStyles count="5">
    <cellStyle name="桁区切り" xfId="1" builtinId="6"/>
    <cellStyle name="桁区切り 2" xfId="4" xr:uid="{00000000-0005-0000-0000-000001000000}"/>
    <cellStyle name="桁区切り 2 2" xfId="2"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12</xdr:col>
      <xdr:colOff>361950</xdr:colOff>
      <xdr:row>4</xdr:row>
      <xdr:rowOff>25400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150" y="66675"/>
          <a:ext cx="4162425" cy="10255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記入例①</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通常の請求の場合</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　　　欄のみ記入。その他は変更しないこと。</a:t>
          </a:r>
        </a:p>
      </xdr:txBody>
    </xdr:sp>
    <xdr:clientData/>
  </xdr:twoCellAnchor>
  <xdr:twoCellAnchor>
    <xdr:from>
      <xdr:col>23</xdr:col>
      <xdr:colOff>190500</xdr:colOff>
      <xdr:row>0</xdr:row>
      <xdr:rowOff>66675</xdr:rowOff>
    </xdr:from>
    <xdr:to>
      <xdr:col>35</xdr:col>
      <xdr:colOff>247649</xdr:colOff>
      <xdr:row>3</xdr:row>
      <xdr:rowOff>152400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229600" y="66675"/>
          <a:ext cx="4070349" cy="8858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前提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土日が週休日の組合員</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平成</a:t>
          </a:r>
          <a:r>
            <a:rPr kumimoji="1" lang="en-US" altLang="ja-JP" sz="1100" b="1">
              <a:solidFill>
                <a:srgbClr val="FF0000"/>
              </a:solidFill>
              <a:latin typeface="ＭＳ ゴシック" panose="020B0609070205080204" pitchFamily="49" charset="-128"/>
              <a:ea typeface="ＭＳ ゴシック" panose="020B0609070205080204" pitchFamily="49" charset="-128"/>
            </a:rPr>
            <a:t>28</a:t>
          </a:r>
          <a:r>
            <a:rPr kumimoji="1" lang="ja-JP" altLang="en-US" sz="1100" b="1">
              <a:solidFill>
                <a:srgbClr val="FF0000"/>
              </a:solidFill>
              <a:latin typeface="ＭＳ ゴシック" panose="020B0609070205080204" pitchFamily="49" charset="-128"/>
              <a:ea typeface="ＭＳ ゴシック" panose="020B0609070205080204" pitchFamily="49" charset="-128"/>
            </a:rPr>
            <a:t>年</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月（要勤務日数</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日（祝日</a:t>
          </a:r>
          <a:r>
            <a:rPr kumimoji="1" lang="en-US" altLang="ja-JP" sz="1100" b="1">
              <a:solidFill>
                <a:srgbClr val="FF0000"/>
              </a:solidFill>
              <a:latin typeface="ＭＳ ゴシック" panose="020B0609070205080204" pitchFamily="49" charset="-128"/>
              <a:ea typeface="ＭＳ ゴシック" panose="020B0609070205080204" pitchFamily="49" charset="-128"/>
            </a:rPr>
            <a:t>1</a:t>
          </a:r>
          <a:r>
            <a:rPr kumimoji="1" lang="ja-JP" altLang="en-US" sz="1100" b="1">
              <a:solidFill>
                <a:srgbClr val="FF0000"/>
              </a:solidFill>
              <a:latin typeface="ＭＳ ゴシック" panose="020B0609070205080204" pitchFamily="49" charset="-128"/>
              <a:ea typeface="ＭＳ ゴシック" panose="020B0609070205080204" pitchFamily="49" charset="-128"/>
            </a:rPr>
            <a:t>日含む）</a:t>
          </a:r>
        </a:p>
      </xdr:txBody>
    </xdr:sp>
    <xdr:clientData/>
  </xdr:twoCellAnchor>
  <xdr:twoCellAnchor>
    <xdr:from>
      <xdr:col>1</xdr:col>
      <xdr:colOff>279400</xdr:colOff>
      <xdr:row>2</xdr:row>
      <xdr:rowOff>38100</xdr:rowOff>
    </xdr:from>
    <xdr:to>
      <xdr:col>2</xdr:col>
      <xdr:colOff>241300</xdr:colOff>
      <xdr:row>3</xdr:row>
      <xdr:rowOff>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596900" y="571500"/>
          <a:ext cx="393700" cy="22860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12</xdr:col>
      <xdr:colOff>352425</xdr:colOff>
      <xdr:row>4</xdr:row>
      <xdr:rowOff>25400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150" y="66675"/>
          <a:ext cx="4152900" cy="10255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記入例②</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月の途中で支給割合が変わった場合</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ＭＳ ゴシック" panose="020B0609070205080204" pitchFamily="49" charset="-128"/>
              <a:ea typeface="ＭＳ ゴシック" panose="020B0609070205080204" pitchFamily="49" charset="-128"/>
            </a:rPr>
            <a:t>10</a:t>
          </a:r>
          <a:r>
            <a:rPr kumimoji="1" lang="ja-JP" altLang="en-US" sz="1400" b="1">
              <a:solidFill>
                <a:srgbClr val="FF0000"/>
              </a:solidFill>
              <a:latin typeface="ＭＳ ゴシック" panose="020B0609070205080204" pitchFamily="49" charset="-128"/>
              <a:ea typeface="ＭＳ ゴシック" panose="020B0609070205080204" pitchFamily="49" charset="-128"/>
            </a:rPr>
            <a:t>割　⇒　８割</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　　　欄のみ記入。その他は変更しないこと。</a:t>
          </a:r>
        </a:p>
      </xdr:txBody>
    </xdr:sp>
    <xdr:clientData/>
  </xdr:twoCellAnchor>
  <xdr:twoCellAnchor>
    <xdr:from>
      <xdr:col>1</xdr:col>
      <xdr:colOff>279400</xdr:colOff>
      <xdr:row>2</xdr:row>
      <xdr:rowOff>38100</xdr:rowOff>
    </xdr:from>
    <xdr:to>
      <xdr:col>2</xdr:col>
      <xdr:colOff>241300</xdr:colOff>
      <xdr:row>3</xdr:row>
      <xdr:rowOff>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93725" y="571500"/>
          <a:ext cx="390525" cy="228600"/>
        </a:xfrm>
        <a:prstGeom prst="rect">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0</xdr:row>
      <xdr:rowOff>101600</xdr:rowOff>
    </xdr:from>
    <xdr:to>
      <xdr:col>35</xdr:col>
      <xdr:colOff>57149</xdr:colOff>
      <xdr:row>4</xdr:row>
      <xdr:rowOff>85725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039100" y="101600"/>
          <a:ext cx="4070349" cy="10509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前提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土日が週休日の組合員</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平成</a:t>
          </a:r>
          <a:r>
            <a:rPr kumimoji="1" lang="en-US" altLang="ja-JP" sz="1100" b="1">
              <a:solidFill>
                <a:srgbClr val="FF0000"/>
              </a:solidFill>
              <a:latin typeface="ＭＳ ゴシック" panose="020B0609070205080204" pitchFamily="49" charset="-128"/>
              <a:ea typeface="ＭＳ ゴシック" panose="020B0609070205080204" pitchFamily="49" charset="-128"/>
            </a:rPr>
            <a:t>28</a:t>
          </a:r>
          <a:r>
            <a:rPr kumimoji="1" lang="ja-JP" altLang="en-US" sz="1100" b="1">
              <a:solidFill>
                <a:srgbClr val="FF0000"/>
              </a:solidFill>
              <a:latin typeface="ＭＳ ゴシック" panose="020B0609070205080204" pitchFamily="49" charset="-128"/>
              <a:ea typeface="ＭＳ ゴシック" panose="020B0609070205080204" pitchFamily="49" charset="-128"/>
            </a:rPr>
            <a:t>年</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月（要勤務日数</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日（祝日</a:t>
          </a:r>
          <a:r>
            <a:rPr kumimoji="1" lang="en-US" altLang="ja-JP" sz="1100" b="1">
              <a:solidFill>
                <a:srgbClr val="FF0000"/>
              </a:solidFill>
              <a:latin typeface="ＭＳ ゴシック" panose="020B0609070205080204" pitchFamily="49" charset="-128"/>
              <a:ea typeface="ＭＳ ゴシック" panose="020B0609070205080204" pitchFamily="49" charset="-128"/>
            </a:rPr>
            <a:t>1</a:t>
          </a:r>
          <a:r>
            <a:rPr kumimoji="1" lang="ja-JP" altLang="en-US" sz="1100" b="1">
              <a:solidFill>
                <a:srgbClr val="FF0000"/>
              </a:solidFill>
              <a:latin typeface="ＭＳ ゴシック" panose="020B0609070205080204" pitchFamily="49" charset="-128"/>
              <a:ea typeface="ＭＳ ゴシック" panose="020B0609070205080204" pitchFamily="49" charset="-128"/>
            </a:rPr>
            <a:t>日含む）</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a:t>
          </a:r>
          <a:r>
            <a:rPr kumimoji="1" lang="en-US" altLang="ja-JP" sz="1100" b="1">
              <a:solidFill>
                <a:srgbClr val="FF0000"/>
              </a:solidFill>
              <a:latin typeface="ＭＳ ゴシック" panose="020B0609070205080204" pitchFamily="49" charset="-128"/>
              <a:ea typeface="ＭＳ ゴシック" panose="020B0609070205080204" pitchFamily="49" charset="-128"/>
            </a:rPr>
            <a:t>15</a:t>
          </a:r>
          <a:r>
            <a:rPr kumimoji="1" lang="ja-JP" altLang="en-US" sz="1100" b="1">
              <a:solidFill>
                <a:srgbClr val="FF0000"/>
              </a:solidFill>
              <a:latin typeface="ＭＳ ゴシック" panose="020B0609070205080204" pitchFamily="49" charset="-128"/>
              <a:ea typeface="ＭＳ ゴシック" panose="020B0609070205080204" pitchFamily="49" charset="-128"/>
            </a:rPr>
            <a:t>日まで病気休暇（</a:t>
          </a:r>
          <a:r>
            <a:rPr kumimoji="1" lang="en-US" altLang="ja-JP" sz="1100" b="1">
              <a:solidFill>
                <a:srgbClr val="FF0000"/>
              </a:solidFill>
              <a:latin typeface="ＭＳ ゴシック" panose="020B0609070205080204" pitchFamily="49" charset="-128"/>
              <a:ea typeface="ＭＳ ゴシック" panose="020B0609070205080204" pitchFamily="49" charset="-128"/>
            </a:rPr>
            <a:t>10</a:t>
          </a:r>
          <a:r>
            <a:rPr kumimoji="1" lang="ja-JP" altLang="en-US" sz="1100" b="1">
              <a:solidFill>
                <a:srgbClr val="FF0000"/>
              </a:solidFill>
              <a:latin typeface="ＭＳ ゴシック" panose="020B0609070205080204" pitchFamily="49" charset="-128"/>
              <a:ea typeface="ＭＳ ゴシック" panose="020B0609070205080204" pitchFamily="49" charset="-128"/>
            </a:rPr>
            <a:t>割支給）</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a:t>
          </a:r>
          <a:r>
            <a:rPr kumimoji="1" lang="en-US" altLang="ja-JP" sz="1100" b="1">
              <a:solidFill>
                <a:srgbClr val="FF0000"/>
              </a:solidFill>
              <a:latin typeface="ＭＳ ゴシック" panose="020B0609070205080204" pitchFamily="49" charset="-128"/>
              <a:ea typeface="ＭＳ ゴシック" panose="020B0609070205080204" pitchFamily="49" charset="-128"/>
            </a:rPr>
            <a:t>16</a:t>
          </a:r>
          <a:r>
            <a:rPr kumimoji="1" lang="ja-JP" altLang="en-US" sz="1100" b="1">
              <a:solidFill>
                <a:srgbClr val="FF0000"/>
              </a:solidFill>
              <a:latin typeface="ＭＳ ゴシック" panose="020B0609070205080204" pitchFamily="49" charset="-128"/>
              <a:ea typeface="ＭＳ ゴシック" panose="020B0609070205080204" pitchFamily="49" charset="-128"/>
            </a:rPr>
            <a:t>日から病気休職（</a:t>
          </a:r>
          <a:r>
            <a:rPr kumimoji="1" lang="en-US" altLang="ja-JP" sz="1100" b="1">
              <a:solidFill>
                <a:srgbClr val="FF0000"/>
              </a:solidFill>
              <a:latin typeface="ＭＳ ゴシック" panose="020B0609070205080204" pitchFamily="49" charset="-128"/>
              <a:ea typeface="ＭＳ ゴシック" panose="020B0609070205080204" pitchFamily="49" charset="-128"/>
            </a:rPr>
            <a:t>8</a:t>
          </a:r>
          <a:r>
            <a:rPr kumimoji="1" lang="ja-JP" altLang="en-US" sz="1100" b="1">
              <a:solidFill>
                <a:srgbClr val="FF0000"/>
              </a:solidFill>
              <a:latin typeface="ＭＳ ゴシック" panose="020B0609070205080204" pitchFamily="49" charset="-128"/>
              <a:ea typeface="ＭＳ ゴシック" panose="020B0609070205080204" pitchFamily="49" charset="-128"/>
            </a:rPr>
            <a:t>割支給）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88900</xdr:rowOff>
    </xdr:from>
    <xdr:to>
      <xdr:col>12</xdr:col>
      <xdr:colOff>371475</xdr:colOff>
      <xdr:row>3</xdr:row>
      <xdr:rowOff>314325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200" y="88900"/>
          <a:ext cx="4524375" cy="10255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記入例②</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月の途中で支給割合が変わった場合</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ＭＳ ゴシック" panose="020B0609070205080204" pitchFamily="49" charset="-128"/>
              <a:ea typeface="ＭＳ ゴシック" panose="020B0609070205080204" pitchFamily="49" charset="-128"/>
            </a:rPr>
            <a:t>8</a:t>
          </a:r>
          <a:r>
            <a:rPr kumimoji="1" lang="ja-JP" altLang="en-US" sz="1400" b="1">
              <a:solidFill>
                <a:srgbClr val="FF0000"/>
              </a:solidFill>
              <a:latin typeface="ＭＳ ゴシック" panose="020B0609070205080204" pitchFamily="49" charset="-128"/>
              <a:ea typeface="ＭＳ ゴシック" panose="020B0609070205080204" pitchFamily="49" charset="-128"/>
            </a:rPr>
            <a:t>割　⇒　無給</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　　　欄のみ記入。その他は変更しないこと。</a:t>
          </a:r>
        </a:p>
      </xdr:txBody>
    </xdr:sp>
    <xdr:clientData/>
  </xdr:twoCellAnchor>
  <xdr:twoCellAnchor>
    <xdr:from>
      <xdr:col>23</xdr:col>
      <xdr:colOff>152400</xdr:colOff>
      <xdr:row>0</xdr:row>
      <xdr:rowOff>139700</xdr:rowOff>
    </xdr:from>
    <xdr:to>
      <xdr:col>35</xdr:col>
      <xdr:colOff>209549</xdr:colOff>
      <xdr:row>4</xdr:row>
      <xdr:rowOff>9525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191500" y="139700"/>
          <a:ext cx="4070349" cy="105092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前提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土日が週休日の組合員</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平成</a:t>
          </a:r>
          <a:r>
            <a:rPr kumimoji="1" lang="en-US" altLang="ja-JP" sz="1100" b="1">
              <a:solidFill>
                <a:srgbClr val="FF0000"/>
              </a:solidFill>
              <a:latin typeface="ＭＳ ゴシック" panose="020B0609070205080204" pitchFamily="49" charset="-128"/>
              <a:ea typeface="ＭＳ ゴシック" panose="020B0609070205080204" pitchFamily="49" charset="-128"/>
            </a:rPr>
            <a:t>28</a:t>
          </a:r>
          <a:r>
            <a:rPr kumimoji="1" lang="ja-JP" altLang="en-US" sz="1100" b="1">
              <a:solidFill>
                <a:srgbClr val="FF0000"/>
              </a:solidFill>
              <a:latin typeface="ＭＳ ゴシック" panose="020B0609070205080204" pitchFamily="49" charset="-128"/>
              <a:ea typeface="ＭＳ ゴシック" panose="020B0609070205080204" pitchFamily="49" charset="-128"/>
            </a:rPr>
            <a:t>年</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月（要勤務日数</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日（祝日</a:t>
          </a:r>
          <a:r>
            <a:rPr kumimoji="1" lang="en-US" altLang="ja-JP" sz="1100" b="1">
              <a:solidFill>
                <a:srgbClr val="FF0000"/>
              </a:solidFill>
              <a:latin typeface="ＭＳ ゴシック" panose="020B0609070205080204" pitchFamily="49" charset="-128"/>
              <a:ea typeface="ＭＳ ゴシック" panose="020B0609070205080204" pitchFamily="49" charset="-128"/>
            </a:rPr>
            <a:t>1</a:t>
          </a:r>
          <a:r>
            <a:rPr kumimoji="1" lang="ja-JP" altLang="en-US" sz="1100" b="1">
              <a:solidFill>
                <a:srgbClr val="FF0000"/>
              </a:solidFill>
              <a:latin typeface="ＭＳ ゴシック" panose="020B0609070205080204" pitchFamily="49" charset="-128"/>
              <a:ea typeface="ＭＳ ゴシック" panose="020B0609070205080204" pitchFamily="49" charset="-128"/>
            </a:rPr>
            <a:t>日含む）</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a:t>
          </a:r>
          <a:r>
            <a:rPr kumimoji="1" lang="en-US" altLang="ja-JP" sz="1100" b="1">
              <a:solidFill>
                <a:srgbClr val="FF0000"/>
              </a:solidFill>
              <a:latin typeface="ＭＳ ゴシック" panose="020B0609070205080204" pitchFamily="49" charset="-128"/>
              <a:ea typeface="ＭＳ ゴシック" panose="020B0609070205080204" pitchFamily="49" charset="-128"/>
            </a:rPr>
            <a:t>9</a:t>
          </a:r>
          <a:r>
            <a:rPr kumimoji="1" lang="ja-JP" altLang="en-US" sz="1100" b="1">
              <a:solidFill>
                <a:srgbClr val="FF0000"/>
              </a:solidFill>
              <a:latin typeface="ＭＳ ゴシック" panose="020B0609070205080204" pitchFamily="49" charset="-128"/>
              <a:ea typeface="ＭＳ ゴシック" panose="020B0609070205080204" pitchFamily="49" charset="-128"/>
            </a:rPr>
            <a:t>日まで病気休職（</a:t>
          </a:r>
          <a:r>
            <a:rPr kumimoji="1" lang="en-US" altLang="ja-JP" sz="1100" b="1">
              <a:solidFill>
                <a:srgbClr val="FF0000"/>
              </a:solidFill>
              <a:latin typeface="ＭＳ ゴシック" panose="020B0609070205080204" pitchFamily="49" charset="-128"/>
              <a:ea typeface="ＭＳ ゴシック" panose="020B0609070205080204" pitchFamily="49" charset="-128"/>
            </a:rPr>
            <a:t>8</a:t>
          </a:r>
          <a:r>
            <a:rPr kumimoji="1" lang="ja-JP" altLang="en-US" sz="1100" b="1">
              <a:solidFill>
                <a:srgbClr val="FF0000"/>
              </a:solidFill>
              <a:latin typeface="ＭＳ ゴシック" panose="020B0609070205080204" pitchFamily="49" charset="-128"/>
              <a:ea typeface="ＭＳ ゴシック" panose="020B0609070205080204" pitchFamily="49" charset="-128"/>
            </a:rPr>
            <a:t>割支給）</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　　　　</a:t>
          </a:r>
          <a:r>
            <a:rPr kumimoji="1" lang="en-US" altLang="ja-JP" sz="1100" b="1">
              <a:solidFill>
                <a:srgbClr val="FF0000"/>
              </a:solidFill>
              <a:latin typeface="ＭＳ ゴシック" panose="020B0609070205080204" pitchFamily="49" charset="-128"/>
              <a:ea typeface="ＭＳ ゴシック" panose="020B0609070205080204" pitchFamily="49" charset="-128"/>
            </a:rPr>
            <a:t>3</a:t>
          </a:r>
          <a:r>
            <a:rPr kumimoji="1" lang="ja-JP" altLang="en-US" sz="1100" b="1">
              <a:solidFill>
                <a:srgbClr val="FF0000"/>
              </a:solidFill>
              <a:latin typeface="ＭＳ ゴシック" panose="020B0609070205080204" pitchFamily="49" charset="-128"/>
              <a:ea typeface="ＭＳ ゴシック" panose="020B0609070205080204" pitchFamily="49" charset="-128"/>
            </a:rPr>
            <a:t>月</a:t>
          </a:r>
          <a:r>
            <a:rPr kumimoji="1" lang="en-US" altLang="ja-JP" sz="1100" b="1">
              <a:solidFill>
                <a:srgbClr val="FF0000"/>
              </a:solidFill>
              <a:latin typeface="ＭＳ ゴシック" panose="020B0609070205080204" pitchFamily="49" charset="-128"/>
              <a:ea typeface="ＭＳ ゴシック" panose="020B0609070205080204" pitchFamily="49" charset="-128"/>
            </a:rPr>
            <a:t>10</a:t>
          </a:r>
          <a:r>
            <a:rPr kumimoji="1" lang="ja-JP" altLang="en-US" sz="1100" b="1">
              <a:solidFill>
                <a:srgbClr val="FF0000"/>
              </a:solidFill>
              <a:latin typeface="ＭＳ ゴシック" panose="020B0609070205080204" pitchFamily="49" charset="-128"/>
              <a:ea typeface="ＭＳ ゴシック" panose="020B0609070205080204" pitchFamily="49" charset="-128"/>
            </a:rPr>
            <a:t>日から無給休職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5</xdr:row>
      <xdr:rowOff>76200</xdr:rowOff>
    </xdr:from>
    <xdr:to>
      <xdr:col>39</xdr:col>
      <xdr:colOff>114300</xdr:colOff>
      <xdr:row>6</xdr:row>
      <xdr:rowOff>238125</xdr:rowOff>
    </xdr:to>
    <xdr:sp macro="" textlink="">
      <xdr:nvSpPr>
        <xdr:cNvPr id="3" name="円/楕円 2">
          <a:extLst>
            <a:ext uri="{FF2B5EF4-FFF2-40B4-BE49-F238E27FC236}">
              <a16:creationId xmlns:a16="http://schemas.microsoft.com/office/drawing/2014/main" id="{00000000-0008-0000-0600-000003000000}"/>
            </a:ext>
          </a:extLst>
        </xdr:cNvPr>
        <xdr:cNvSpPr/>
      </xdr:nvSpPr>
      <xdr:spPr>
        <a:xfrm>
          <a:off x="2105025" y="1304925"/>
          <a:ext cx="2838450" cy="314325"/>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行・列は適宜追加してください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16"/>
  <sheetViews>
    <sheetView showGridLines="0" tabSelected="1" view="pageBreakPreview" zoomScaleNormal="100" zoomScaleSheetLayoutView="100" workbookViewId="0">
      <selection activeCell="BP1" sqref="BP1"/>
    </sheetView>
  </sheetViews>
  <sheetFormatPr defaultRowHeight="13.5" x14ac:dyDescent="0.15"/>
  <cols>
    <col min="1" max="60" width="1.625" style="110" customWidth="1"/>
    <col min="61" max="256" width="9" style="110"/>
    <col min="257" max="316" width="1.625" style="110" customWidth="1"/>
    <col min="317" max="512" width="9" style="110"/>
    <col min="513" max="572" width="1.625" style="110" customWidth="1"/>
    <col min="573" max="768" width="9" style="110"/>
    <col min="769" max="828" width="1.625" style="110" customWidth="1"/>
    <col min="829" max="1024" width="9" style="110"/>
    <col min="1025" max="1084" width="1.625" style="110" customWidth="1"/>
    <col min="1085" max="1280" width="9" style="110"/>
    <col min="1281" max="1340" width="1.625" style="110" customWidth="1"/>
    <col min="1341" max="1536" width="9" style="110"/>
    <col min="1537" max="1596" width="1.625" style="110" customWidth="1"/>
    <col min="1597" max="1792" width="9" style="110"/>
    <col min="1793" max="1852" width="1.625" style="110" customWidth="1"/>
    <col min="1853" max="2048" width="9" style="110"/>
    <col min="2049" max="2108" width="1.625" style="110" customWidth="1"/>
    <col min="2109" max="2304" width="9" style="110"/>
    <col min="2305" max="2364" width="1.625" style="110" customWidth="1"/>
    <col min="2365" max="2560" width="9" style="110"/>
    <col min="2561" max="2620" width="1.625" style="110" customWidth="1"/>
    <col min="2621" max="2816" width="9" style="110"/>
    <col min="2817" max="2876" width="1.625" style="110" customWidth="1"/>
    <col min="2877" max="3072" width="9" style="110"/>
    <col min="3073" max="3132" width="1.625" style="110" customWidth="1"/>
    <col min="3133" max="3328" width="9" style="110"/>
    <col min="3329" max="3388" width="1.625" style="110" customWidth="1"/>
    <col min="3389" max="3584" width="9" style="110"/>
    <col min="3585" max="3644" width="1.625" style="110" customWidth="1"/>
    <col min="3645" max="3840" width="9" style="110"/>
    <col min="3841" max="3900" width="1.625" style="110" customWidth="1"/>
    <col min="3901" max="4096" width="9" style="110"/>
    <col min="4097" max="4156" width="1.625" style="110" customWidth="1"/>
    <col min="4157" max="4352" width="9" style="110"/>
    <col min="4353" max="4412" width="1.625" style="110" customWidth="1"/>
    <col min="4413" max="4608" width="9" style="110"/>
    <col min="4609" max="4668" width="1.625" style="110" customWidth="1"/>
    <col min="4669" max="4864" width="9" style="110"/>
    <col min="4865" max="4924" width="1.625" style="110" customWidth="1"/>
    <col min="4925" max="5120" width="9" style="110"/>
    <col min="5121" max="5180" width="1.625" style="110" customWidth="1"/>
    <col min="5181" max="5376" width="9" style="110"/>
    <col min="5377" max="5436" width="1.625" style="110" customWidth="1"/>
    <col min="5437" max="5632" width="9" style="110"/>
    <col min="5633" max="5692" width="1.625" style="110" customWidth="1"/>
    <col min="5693" max="5888" width="9" style="110"/>
    <col min="5889" max="5948" width="1.625" style="110" customWidth="1"/>
    <col min="5949" max="6144" width="9" style="110"/>
    <col min="6145" max="6204" width="1.625" style="110" customWidth="1"/>
    <col min="6205" max="6400" width="9" style="110"/>
    <col min="6401" max="6460" width="1.625" style="110" customWidth="1"/>
    <col min="6461" max="6656" width="9" style="110"/>
    <col min="6657" max="6716" width="1.625" style="110" customWidth="1"/>
    <col min="6717" max="6912" width="9" style="110"/>
    <col min="6913" max="6972" width="1.625" style="110" customWidth="1"/>
    <col min="6973" max="7168" width="9" style="110"/>
    <col min="7169" max="7228" width="1.625" style="110" customWidth="1"/>
    <col min="7229" max="7424" width="9" style="110"/>
    <col min="7425" max="7484" width="1.625" style="110" customWidth="1"/>
    <col min="7485" max="7680" width="9" style="110"/>
    <col min="7681" max="7740" width="1.625" style="110" customWidth="1"/>
    <col min="7741" max="7936" width="9" style="110"/>
    <col min="7937" max="7996" width="1.625" style="110" customWidth="1"/>
    <col min="7997" max="8192" width="9" style="110"/>
    <col min="8193" max="8252" width="1.625" style="110" customWidth="1"/>
    <col min="8253" max="8448" width="9" style="110"/>
    <col min="8449" max="8508" width="1.625" style="110" customWidth="1"/>
    <col min="8509" max="8704" width="9" style="110"/>
    <col min="8705" max="8764" width="1.625" style="110" customWidth="1"/>
    <col min="8765" max="8960" width="9" style="110"/>
    <col min="8961" max="9020" width="1.625" style="110" customWidth="1"/>
    <col min="9021" max="9216" width="9" style="110"/>
    <col min="9217" max="9276" width="1.625" style="110" customWidth="1"/>
    <col min="9277" max="9472" width="9" style="110"/>
    <col min="9473" max="9532" width="1.625" style="110" customWidth="1"/>
    <col min="9533" max="9728" width="9" style="110"/>
    <col min="9729" max="9788" width="1.625" style="110" customWidth="1"/>
    <col min="9789" max="9984" width="9" style="110"/>
    <col min="9985" max="10044" width="1.625" style="110" customWidth="1"/>
    <col min="10045" max="10240" width="9" style="110"/>
    <col min="10241" max="10300" width="1.625" style="110" customWidth="1"/>
    <col min="10301" max="10496" width="9" style="110"/>
    <col min="10497" max="10556" width="1.625" style="110" customWidth="1"/>
    <col min="10557" max="10752" width="9" style="110"/>
    <col min="10753" max="10812" width="1.625" style="110" customWidth="1"/>
    <col min="10813" max="11008" width="9" style="110"/>
    <col min="11009" max="11068" width="1.625" style="110" customWidth="1"/>
    <col min="11069" max="11264" width="9" style="110"/>
    <col min="11265" max="11324" width="1.625" style="110" customWidth="1"/>
    <col min="11325" max="11520" width="9" style="110"/>
    <col min="11521" max="11580" width="1.625" style="110" customWidth="1"/>
    <col min="11581" max="11776" width="9" style="110"/>
    <col min="11777" max="11836" width="1.625" style="110" customWidth="1"/>
    <col min="11837" max="12032" width="9" style="110"/>
    <col min="12033" max="12092" width="1.625" style="110" customWidth="1"/>
    <col min="12093" max="12288" width="9" style="110"/>
    <col min="12289" max="12348" width="1.625" style="110" customWidth="1"/>
    <col min="12349" max="12544" width="9" style="110"/>
    <col min="12545" max="12604" width="1.625" style="110" customWidth="1"/>
    <col min="12605" max="12800" width="9" style="110"/>
    <col min="12801" max="12860" width="1.625" style="110" customWidth="1"/>
    <col min="12861" max="13056" width="9" style="110"/>
    <col min="13057" max="13116" width="1.625" style="110" customWidth="1"/>
    <col min="13117" max="13312" width="9" style="110"/>
    <col min="13313" max="13372" width="1.625" style="110" customWidth="1"/>
    <col min="13373" max="13568" width="9" style="110"/>
    <col min="13569" max="13628" width="1.625" style="110" customWidth="1"/>
    <col min="13629" max="13824" width="9" style="110"/>
    <col min="13825" max="13884" width="1.625" style="110" customWidth="1"/>
    <col min="13885" max="14080" width="9" style="110"/>
    <col min="14081" max="14140" width="1.625" style="110" customWidth="1"/>
    <col min="14141" max="14336" width="9" style="110"/>
    <col min="14337" max="14396" width="1.625" style="110" customWidth="1"/>
    <col min="14397" max="14592" width="9" style="110"/>
    <col min="14593" max="14652" width="1.625" style="110" customWidth="1"/>
    <col min="14653" max="14848" width="9" style="110"/>
    <col min="14849" max="14908" width="1.625" style="110" customWidth="1"/>
    <col min="14909" max="15104" width="9" style="110"/>
    <col min="15105" max="15164" width="1.625" style="110" customWidth="1"/>
    <col min="15165" max="15360" width="9" style="110"/>
    <col min="15361" max="15420" width="1.625" style="110" customWidth="1"/>
    <col min="15421" max="15616" width="9" style="110"/>
    <col min="15617" max="15676" width="1.625" style="110" customWidth="1"/>
    <col min="15677" max="15872" width="9" style="110"/>
    <col min="15873" max="15932" width="1.625" style="110" customWidth="1"/>
    <col min="15933" max="16128" width="9" style="110"/>
    <col min="16129" max="16188" width="1.625" style="110" customWidth="1"/>
    <col min="16189" max="16384" width="9" style="110"/>
  </cols>
  <sheetData>
    <row r="1" spans="1:66" ht="20.100000000000001" customHeight="1" x14ac:dyDescent="0.15">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2"/>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row>
    <row r="2" spans="1:66" s="113" customFormat="1" ht="27.95" customHeight="1" x14ac:dyDescent="0.15">
      <c r="A2" s="169" t="s">
        <v>114</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row>
    <row r="3" spans="1:66" s="113" customFormat="1" ht="30" customHeight="1" x14ac:dyDescent="0.15">
      <c r="A3" s="170" t="s">
        <v>115</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row>
    <row r="4" spans="1:66" s="113" customFormat="1" ht="30" customHeight="1" x14ac:dyDescent="0.15">
      <c r="A4" s="170" t="s">
        <v>116</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row>
    <row r="5" spans="1:66" s="113" customFormat="1" ht="29.25" customHeight="1" thickBo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row>
    <row r="6" spans="1:66" s="113" customFormat="1" ht="29.25" customHeight="1" thickBot="1" x14ac:dyDescent="0.2">
      <c r="A6" s="166" t="s">
        <v>117</v>
      </c>
      <c r="B6" s="167"/>
      <c r="C6" s="167"/>
      <c r="D6" s="167"/>
      <c r="E6" s="167"/>
      <c r="F6" s="167"/>
      <c r="G6" s="167"/>
      <c r="H6" s="167"/>
      <c r="I6" s="167"/>
      <c r="J6" s="167"/>
      <c r="K6" s="167"/>
      <c r="L6" s="167"/>
      <c r="M6" s="167"/>
      <c r="N6" s="167"/>
      <c r="O6" s="168"/>
      <c r="P6" s="171"/>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row>
    <row r="7" spans="1:66" s="113" customFormat="1" ht="13.5"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row>
    <row r="8" spans="1:66" s="113" customFormat="1" ht="53.25" customHeight="1" x14ac:dyDescent="0.15">
      <c r="A8" s="173" t="s">
        <v>209</v>
      </c>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row>
    <row r="9" spans="1:66" s="113" customFormat="1" ht="46.5" customHeight="1" x14ac:dyDescent="0.15">
      <c r="A9" s="173" t="s">
        <v>210</v>
      </c>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row>
    <row r="10" spans="1:66" ht="22.5" customHeight="1" thickBot="1" x14ac:dyDescent="0.2">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row>
    <row r="11" spans="1:66" s="113" customFormat="1" ht="30" customHeight="1" thickBot="1" x14ac:dyDescent="0.2">
      <c r="A11" s="166" t="s">
        <v>118</v>
      </c>
      <c r="B11" s="167"/>
      <c r="C11" s="167"/>
      <c r="D11" s="167"/>
      <c r="E11" s="167"/>
      <c r="F11" s="167"/>
      <c r="G11" s="167"/>
      <c r="H11" s="167"/>
      <c r="I11" s="167"/>
      <c r="J11" s="167"/>
      <c r="K11" s="167"/>
      <c r="L11" s="167"/>
      <c r="M11" s="167"/>
      <c r="N11" s="167"/>
      <c r="O11" s="168"/>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row>
    <row r="12" spans="1:66" ht="9.9499999999999993" customHeight="1" x14ac:dyDescent="0.15">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row>
    <row r="13" spans="1:66" s="113" customFormat="1" ht="20.100000000000001" customHeight="1" x14ac:dyDescent="0.15">
      <c r="A13" s="118" t="s">
        <v>119</v>
      </c>
      <c r="B13" s="119"/>
    </row>
    <row r="14" spans="1:66" s="113" customFormat="1" ht="59.25" customHeight="1" x14ac:dyDescent="0.15">
      <c r="A14" s="175" t="s">
        <v>186</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row>
    <row r="15" spans="1:66" s="113" customFormat="1" ht="20.100000000000001" customHeight="1" x14ac:dyDescent="0.15">
      <c r="A15" s="120" t="s">
        <v>120</v>
      </c>
    </row>
    <row r="16" spans="1:66" s="113" customFormat="1" ht="20.100000000000001" customHeight="1" x14ac:dyDescent="0.15">
      <c r="A16" s="120" t="s">
        <v>121</v>
      </c>
    </row>
    <row r="17" spans="1:68" ht="9.9499999999999993" customHeight="1" x14ac:dyDescent="0.15">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row>
    <row r="18" spans="1:68" s="113" customFormat="1" ht="20.100000000000001" customHeight="1" x14ac:dyDescent="0.15">
      <c r="A18" s="118" t="s">
        <v>122</v>
      </c>
      <c r="B18" s="119"/>
    </row>
    <row r="19" spans="1:68" s="113" customFormat="1" ht="51.75" customHeight="1" x14ac:dyDescent="0.15">
      <c r="A19" s="170" t="s">
        <v>123</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row>
    <row r="20" spans="1:68" s="113" customFormat="1" ht="28.5" customHeight="1" thickBot="1" x14ac:dyDescent="0.2">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0"/>
    </row>
    <row r="21" spans="1:68" ht="30" customHeight="1" thickBot="1" x14ac:dyDescent="0.2">
      <c r="A21" s="166" t="s">
        <v>124</v>
      </c>
      <c r="B21" s="167"/>
      <c r="C21" s="167"/>
      <c r="D21" s="167"/>
      <c r="E21" s="167"/>
      <c r="F21" s="167"/>
      <c r="G21" s="167"/>
      <c r="H21" s="167"/>
      <c r="I21" s="167"/>
      <c r="J21" s="167"/>
      <c r="K21" s="167"/>
      <c r="L21" s="167"/>
      <c r="M21" s="167"/>
      <c r="N21" s="167"/>
      <c r="O21" s="167"/>
      <c r="P21" s="168"/>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1"/>
      <c r="BD21" s="111"/>
      <c r="BE21" s="111"/>
      <c r="BF21" s="111"/>
      <c r="BG21" s="111"/>
      <c r="BH21" s="111"/>
      <c r="BI21" s="111"/>
      <c r="BJ21" s="111"/>
      <c r="BK21" s="111"/>
      <c r="BL21" s="111"/>
      <c r="BM21" s="111"/>
      <c r="BN21" s="111"/>
    </row>
    <row r="22" spans="1:68" s="113" customFormat="1" ht="11.25" customHeight="1" x14ac:dyDescent="0.15">
      <c r="A22" s="110"/>
      <c r="B22" s="111"/>
      <c r="C22" s="111"/>
      <c r="D22" s="111"/>
      <c r="E22" s="111"/>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1"/>
      <c r="BB22" s="111"/>
    </row>
    <row r="23" spans="1:68" s="113" customFormat="1" ht="23.25" customHeight="1" x14ac:dyDescent="0.15">
      <c r="A23" s="113" t="s">
        <v>204</v>
      </c>
      <c r="BC23" s="121"/>
      <c r="BD23" s="121"/>
      <c r="BE23" s="121"/>
      <c r="BF23" s="121"/>
      <c r="BG23" s="121"/>
      <c r="BH23" s="121"/>
      <c r="BI23" s="121"/>
      <c r="BJ23" s="121"/>
      <c r="BK23" s="121"/>
      <c r="BL23" s="121"/>
      <c r="BM23" s="121"/>
      <c r="BN23" s="121"/>
      <c r="BO23" s="121"/>
      <c r="BP23" s="121"/>
    </row>
    <row r="24" spans="1:68" s="113" customFormat="1" ht="30" customHeight="1" x14ac:dyDescent="0.15">
      <c r="A24" s="170" t="s">
        <v>203</v>
      </c>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21"/>
      <c r="BD24" s="121"/>
      <c r="BE24" s="121"/>
      <c r="BF24" s="121"/>
      <c r="BG24" s="121"/>
      <c r="BH24" s="121"/>
      <c r="BI24" s="121"/>
      <c r="BJ24" s="121"/>
      <c r="BK24" s="121"/>
      <c r="BL24" s="121"/>
      <c r="BM24" s="121"/>
      <c r="BN24" s="121"/>
      <c r="BO24" s="121"/>
      <c r="BP24" s="121"/>
    </row>
    <row r="25" spans="1:68" s="114" customFormat="1" ht="41.25" customHeight="1" x14ac:dyDescent="0.15">
      <c r="A25" s="176" t="s">
        <v>199</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13"/>
      <c r="BD25" s="113"/>
      <c r="BE25" s="113"/>
      <c r="BF25" s="113"/>
      <c r="BG25" s="113"/>
      <c r="BH25" s="113"/>
      <c r="BI25" s="113"/>
      <c r="BJ25" s="113"/>
      <c r="BK25" s="113"/>
      <c r="BL25" s="113"/>
      <c r="BM25" s="113"/>
      <c r="BN25" s="113"/>
      <c r="BO25" s="113"/>
      <c r="BP25" s="113"/>
    </row>
    <row r="26" spans="1:68" s="113" customFormat="1" ht="28.5" customHeight="1" x14ac:dyDescent="0.15">
      <c r="A26" s="170" t="s">
        <v>205</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14"/>
      <c r="BD26" s="114"/>
      <c r="BE26" s="114"/>
      <c r="BF26" s="114"/>
      <c r="BG26" s="114"/>
      <c r="BH26" s="114"/>
      <c r="BI26" s="114"/>
      <c r="BJ26" s="114"/>
      <c r="BK26" s="114"/>
      <c r="BL26" s="114"/>
      <c r="BM26" s="114"/>
      <c r="BN26" s="114"/>
    </row>
    <row r="27" spans="1:68" s="113" customFormat="1" ht="39" customHeight="1" x14ac:dyDescent="0.15">
      <c r="A27" s="170" t="s">
        <v>206</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21"/>
      <c r="BD27" s="121"/>
      <c r="BE27" s="121"/>
      <c r="BF27" s="121"/>
      <c r="BG27" s="121"/>
      <c r="BH27" s="121"/>
      <c r="BI27" s="121"/>
      <c r="BJ27" s="121"/>
      <c r="BK27" s="121"/>
      <c r="BL27" s="121"/>
      <c r="BM27" s="121"/>
      <c r="BN27" s="121"/>
      <c r="BO27" s="121"/>
      <c r="BP27" s="121"/>
    </row>
    <row r="28" spans="1:68" s="113" customFormat="1" ht="26.25" customHeight="1" x14ac:dyDescent="0.15">
      <c r="A28" s="113" t="s">
        <v>125</v>
      </c>
      <c r="B28" s="121"/>
      <c r="BC28" s="121"/>
      <c r="BD28" s="121"/>
      <c r="BE28" s="121"/>
      <c r="BF28" s="121"/>
      <c r="BG28" s="121"/>
      <c r="BH28" s="121"/>
      <c r="BI28" s="121"/>
      <c r="BJ28" s="121"/>
      <c r="BK28" s="121"/>
      <c r="BL28" s="121"/>
      <c r="BM28" s="121"/>
      <c r="BN28" s="121"/>
      <c r="BO28" s="121"/>
      <c r="BP28" s="121"/>
    </row>
    <row r="29" spans="1:68" s="113" customFormat="1" ht="20.100000000000001" customHeight="1" x14ac:dyDescent="0.15">
      <c r="A29" s="113" t="s">
        <v>187</v>
      </c>
      <c r="B29" s="121"/>
    </row>
    <row r="30" spans="1:68" s="113" customFormat="1" ht="33.75" customHeight="1" x14ac:dyDescent="0.15">
      <c r="A30" s="175" t="s">
        <v>200</v>
      </c>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N30" s="114"/>
      <c r="BO30" s="114"/>
      <c r="BP30" s="114"/>
    </row>
    <row r="31" spans="1:68" s="113" customFormat="1" ht="32.25" customHeight="1" x14ac:dyDescent="0.15">
      <c r="A31" s="175" t="s">
        <v>188</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14"/>
      <c r="BD31" s="114"/>
      <c r="BE31" s="114"/>
      <c r="BF31" s="114"/>
      <c r="BG31" s="114"/>
      <c r="BH31" s="114"/>
      <c r="BI31" s="114"/>
      <c r="BJ31" s="114"/>
      <c r="BK31" s="114"/>
      <c r="BL31" s="114"/>
      <c r="BM31" s="114"/>
      <c r="BN31" s="114"/>
      <c r="BO31" s="114"/>
      <c r="BP31" s="114"/>
    </row>
    <row r="32" spans="1:68" s="113" customFormat="1" ht="40.5" customHeight="1" x14ac:dyDescent="0.15">
      <c r="A32" s="170" t="s">
        <v>207</v>
      </c>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14"/>
      <c r="BD32" s="114"/>
      <c r="BE32" s="114"/>
      <c r="BF32" s="114"/>
      <c r="BG32" s="114"/>
      <c r="BH32" s="114"/>
      <c r="BI32" s="114"/>
      <c r="BJ32" s="114"/>
      <c r="BK32" s="114"/>
      <c r="BL32" s="114"/>
      <c r="BM32" s="114"/>
      <c r="BN32" s="114"/>
      <c r="BO32" s="114"/>
      <c r="BP32" s="114"/>
    </row>
    <row r="33" spans="1:66" s="113" customFormat="1" ht="35.1" customHeight="1" x14ac:dyDescent="0.15"/>
    <row r="34" spans="1:66" s="113" customFormat="1" ht="15" customHeight="1" thickBot="1" x14ac:dyDescent="0.2">
      <c r="A34" s="110"/>
      <c r="B34" s="111"/>
      <c r="C34" s="111"/>
      <c r="D34" s="111"/>
      <c r="E34" s="111"/>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1"/>
      <c r="BB34" s="111"/>
    </row>
    <row r="35" spans="1:66" ht="18" customHeight="1" thickBot="1" x14ac:dyDescent="0.2">
      <c r="A35" s="166" t="s">
        <v>126</v>
      </c>
      <c r="B35" s="167"/>
      <c r="C35" s="167"/>
      <c r="D35" s="167"/>
      <c r="E35" s="167"/>
      <c r="F35" s="167"/>
      <c r="G35" s="167"/>
      <c r="H35" s="167"/>
      <c r="I35" s="167"/>
      <c r="J35" s="167"/>
      <c r="K35" s="167"/>
      <c r="L35" s="167"/>
      <c r="M35" s="167"/>
      <c r="N35" s="167"/>
      <c r="O35" s="167"/>
      <c r="P35" s="167"/>
      <c r="Q35" s="167"/>
      <c r="R35" s="168"/>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1"/>
      <c r="BD35" s="111"/>
      <c r="BE35" s="111"/>
      <c r="BF35" s="111"/>
      <c r="BG35" s="111"/>
      <c r="BH35" s="111"/>
      <c r="BI35" s="111"/>
      <c r="BJ35" s="111"/>
      <c r="BK35" s="111"/>
      <c r="BL35" s="111"/>
      <c r="BM35" s="111"/>
      <c r="BN35" s="111"/>
    </row>
    <row r="36" spans="1:66" s="113" customFormat="1" ht="20.25" customHeight="1" x14ac:dyDescent="0.15">
      <c r="A36" s="110"/>
      <c r="B36" s="111"/>
      <c r="C36" s="111"/>
      <c r="D36" s="111"/>
      <c r="E36" s="111"/>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1"/>
      <c r="BB36" s="111"/>
    </row>
    <row r="37" spans="1:66" ht="13.5" customHeight="1" x14ac:dyDescent="0.15">
      <c r="A37" s="122"/>
      <c r="B37" s="122" t="s">
        <v>189</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3"/>
      <c r="AV37" s="123"/>
      <c r="AW37" s="123"/>
      <c r="AX37" s="123"/>
      <c r="AY37" s="123"/>
      <c r="AZ37" s="123"/>
      <c r="BA37" s="123"/>
      <c r="BB37" s="123"/>
      <c r="BC37" s="111"/>
      <c r="BD37" s="111"/>
      <c r="BE37" s="111"/>
      <c r="BF37" s="111"/>
      <c r="BG37" s="111"/>
      <c r="BH37" s="111"/>
      <c r="BI37" s="111"/>
      <c r="BJ37" s="111"/>
      <c r="BK37" s="111"/>
      <c r="BL37" s="111"/>
      <c r="BM37" s="111"/>
      <c r="BN37" s="111"/>
    </row>
    <row r="38" spans="1:66" s="123" customFormat="1" ht="20.100000000000001" customHeight="1" x14ac:dyDescent="0.15">
      <c r="A38" s="122"/>
      <c r="B38" s="177" t="s">
        <v>127</v>
      </c>
      <c r="C38" s="178"/>
      <c r="D38" s="178"/>
      <c r="E38" s="178"/>
      <c r="F38" s="178"/>
      <c r="G38" s="178"/>
      <c r="H38" s="178"/>
      <c r="I38" s="178"/>
      <c r="J38" s="178"/>
      <c r="K38" s="178"/>
      <c r="L38" s="178"/>
      <c r="M38" s="178"/>
      <c r="N38" s="178"/>
      <c r="O38" s="178"/>
      <c r="P38" s="178"/>
      <c r="Q38" s="178"/>
      <c r="R38" s="178"/>
      <c r="S38" s="178"/>
      <c r="T38" s="178"/>
      <c r="U38" s="178"/>
      <c r="V38" s="178"/>
      <c r="W38" s="178"/>
      <c r="X38" s="179"/>
      <c r="Y38" s="124"/>
      <c r="Z38" s="178" t="s">
        <v>128</v>
      </c>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25"/>
    </row>
    <row r="39" spans="1:66" s="123" customFormat="1" ht="24.95" customHeight="1" x14ac:dyDescent="0.15">
      <c r="A39" s="122"/>
      <c r="B39" s="180" t="s">
        <v>190</v>
      </c>
      <c r="C39" s="181"/>
      <c r="D39" s="181"/>
      <c r="E39" s="181"/>
      <c r="F39" s="181"/>
      <c r="G39" s="181"/>
      <c r="H39" s="181"/>
      <c r="I39" s="181"/>
      <c r="J39" s="181"/>
      <c r="K39" s="181"/>
      <c r="L39" s="181"/>
      <c r="M39" s="181"/>
      <c r="N39" s="181"/>
      <c r="O39" s="181"/>
      <c r="P39" s="181"/>
      <c r="Q39" s="181"/>
      <c r="R39" s="181"/>
      <c r="S39" s="181"/>
      <c r="T39" s="181"/>
      <c r="U39" s="181"/>
      <c r="V39" s="181"/>
      <c r="W39" s="181"/>
      <c r="X39" s="182"/>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row>
    <row r="40" spans="1:66" s="123" customFormat="1" ht="24.95" customHeight="1" x14ac:dyDescent="0.15">
      <c r="A40" s="122"/>
      <c r="B40" s="190" t="s">
        <v>191</v>
      </c>
      <c r="C40" s="191"/>
      <c r="D40" s="191"/>
      <c r="E40" s="191"/>
      <c r="F40" s="191"/>
      <c r="G40" s="191"/>
      <c r="H40" s="191"/>
      <c r="I40" s="191"/>
      <c r="J40" s="191"/>
      <c r="K40" s="191"/>
      <c r="L40" s="191"/>
      <c r="M40" s="191"/>
      <c r="N40" s="191"/>
      <c r="O40" s="191"/>
      <c r="P40" s="191"/>
      <c r="Q40" s="191"/>
      <c r="R40" s="191"/>
      <c r="S40" s="191"/>
      <c r="T40" s="191"/>
      <c r="U40" s="191"/>
      <c r="V40" s="191"/>
      <c r="W40" s="191"/>
      <c r="X40" s="192"/>
      <c r="Y40" s="145"/>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7"/>
    </row>
    <row r="41" spans="1:66" s="123" customFormat="1" ht="24.95" customHeight="1" x14ac:dyDescent="0.15">
      <c r="A41" s="122"/>
      <c r="B41" s="184" t="s">
        <v>192</v>
      </c>
      <c r="C41" s="185"/>
      <c r="D41" s="185"/>
      <c r="E41" s="185"/>
      <c r="F41" s="185"/>
      <c r="G41" s="185"/>
      <c r="H41" s="185"/>
      <c r="I41" s="185"/>
      <c r="J41" s="185"/>
      <c r="K41" s="185"/>
      <c r="L41" s="185"/>
      <c r="M41" s="185"/>
      <c r="N41" s="185"/>
      <c r="O41" s="185"/>
      <c r="P41" s="185"/>
      <c r="Q41" s="185"/>
      <c r="R41" s="185"/>
      <c r="S41" s="185"/>
      <c r="T41" s="185"/>
      <c r="U41" s="185"/>
      <c r="V41" s="185"/>
      <c r="W41" s="185"/>
      <c r="X41" s="186"/>
      <c r="Y41" s="187" t="s">
        <v>194</v>
      </c>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9"/>
    </row>
    <row r="42" spans="1:66" s="123" customFormat="1" ht="24.95" customHeight="1" x14ac:dyDescent="0.15">
      <c r="A42" s="122"/>
      <c r="B42" s="180" t="s">
        <v>193</v>
      </c>
      <c r="C42" s="181"/>
      <c r="D42" s="181"/>
      <c r="E42" s="181"/>
      <c r="F42" s="181"/>
      <c r="G42" s="181"/>
      <c r="H42" s="181"/>
      <c r="I42" s="181"/>
      <c r="J42" s="181"/>
      <c r="K42" s="181"/>
      <c r="L42" s="181"/>
      <c r="M42" s="181"/>
      <c r="N42" s="181"/>
      <c r="O42" s="181"/>
      <c r="P42" s="181"/>
      <c r="Q42" s="181"/>
      <c r="R42" s="181"/>
      <c r="S42" s="181"/>
      <c r="T42" s="181"/>
      <c r="U42" s="181"/>
      <c r="V42" s="181"/>
      <c r="W42" s="181"/>
      <c r="X42" s="182"/>
      <c r="Y42" s="183" t="s">
        <v>195</v>
      </c>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row>
    <row r="43" spans="1:66" s="123" customFormat="1" ht="28.5" customHeight="1" x14ac:dyDescent="0.15">
      <c r="A43" s="122"/>
      <c r="B43" s="122"/>
      <c r="C43" s="122"/>
      <c r="D43" s="122"/>
      <c r="E43" s="122"/>
      <c r="F43" s="122"/>
      <c r="G43" s="122"/>
      <c r="H43" s="122"/>
      <c r="I43" s="122"/>
      <c r="J43" s="122"/>
      <c r="K43" s="122"/>
      <c r="L43" s="122"/>
      <c r="M43" s="122"/>
      <c r="N43" s="122"/>
      <c r="O43" s="122"/>
      <c r="P43" s="122"/>
      <c r="Q43" s="122"/>
      <c r="R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row>
    <row r="44" spans="1:66" s="123" customFormat="1" ht="20.100000000000001" customHeight="1" x14ac:dyDescent="0.15">
      <c r="A44" s="122"/>
      <c r="B44" s="122" t="s">
        <v>129</v>
      </c>
      <c r="C44" s="122"/>
      <c r="D44" s="122"/>
      <c r="E44" s="122"/>
      <c r="F44" s="122"/>
      <c r="G44" s="122"/>
      <c r="H44" s="122"/>
      <c r="I44" s="122"/>
      <c r="J44" s="122"/>
      <c r="K44" s="122"/>
      <c r="L44" s="122"/>
      <c r="M44" s="122"/>
      <c r="N44" s="122"/>
      <c r="O44" s="122"/>
      <c r="P44" s="122"/>
      <c r="Q44" s="122"/>
      <c r="R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row>
    <row r="45" spans="1:66" s="123" customFormat="1" ht="20.100000000000001" customHeight="1" x14ac:dyDescent="0.15">
      <c r="A45" s="122"/>
      <c r="B45" s="177" t="s">
        <v>127</v>
      </c>
      <c r="C45" s="178"/>
      <c r="D45" s="178"/>
      <c r="E45" s="178"/>
      <c r="F45" s="178"/>
      <c r="G45" s="178"/>
      <c r="H45" s="178"/>
      <c r="I45" s="178"/>
      <c r="J45" s="178"/>
      <c r="K45" s="178"/>
      <c r="L45" s="178"/>
      <c r="M45" s="178"/>
      <c r="N45" s="178"/>
      <c r="O45" s="178"/>
      <c r="P45" s="178"/>
      <c r="Q45" s="178"/>
      <c r="R45" s="178"/>
      <c r="S45" s="178"/>
      <c r="T45" s="178"/>
      <c r="U45" s="178"/>
      <c r="V45" s="178"/>
      <c r="W45" s="178"/>
      <c r="X45" s="179"/>
      <c r="Y45" s="124"/>
      <c r="Z45" s="178" t="s">
        <v>128</v>
      </c>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25"/>
    </row>
    <row r="46" spans="1:66" s="123" customFormat="1" ht="24.95" customHeight="1" x14ac:dyDescent="0.15">
      <c r="A46" s="122"/>
      <c r="B46" s="180" t="s">
        <v>190</v>
      </c>
      <c r="C46" s="181"/>
      <c r="D46" s="181"/>
      <c r="E46" s="181"/>
      <c r="F46" s="181"/>
      <c r="G46" s="181"/>
      <c r="H46" s="181"/>
      <c r="I46" s="181"/>
      <c r="J46" s="181"/>
      <c r="K46" s="181"/>
      <c r="L46" s="181"/>
      <c r="M46" s="181"/>
      <c r="N46" s="181"/>
      <c r="O46" s="181"/>
      <c r="P46" s="181"/>
      <c r="Q46" s="181"/>
      <c r="R46" s="181"/>
      <c r="S46" s="181"/>
      <c r="T46" s="181"/>
      <c r="U46" s="181"/>
      <c r="V46" s="181"/>
      <c r="W46" s="181"/>
      <c r="X46" s="182"/>
      <c r="Y46" s="124"/>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25"/>
    </row>
    <row r="47" spans="1:66" s="123" customFormat="1" ht="24.95" customHeight="1" x14ac:dyDescent="0.15">
      <c r="A47" s="122"/>
      <c r="B47" s="190" t="s">
        <v>191</v>
      </c>
      <c r="C47" s="191"/>
      <c r="D47" s="191"/>
      <c r="E47" s="191"/>
      <c r="F47" s="191"/>
      <c r="G47" s="191"/>
      <c r="H47" s="191"/>
      <c r="I47" s="191"/>
      <c r="J47" s="191"/>
      <c r="K47" s="191"/>
      <c r="L47" s="191"/>
      <c r="M47" s="191"/>
      <c r="N47" s="191"/>
      <c r="O47" s="191"/>
      <c r="P47" s="191"/>
      <c r="Q47" s="191"/>
      <c r="R47" s="191"/>
      <c r="S47" s="191"/>
      <c r="T47" s="191"/>
      <c r="U47" s="191"/>
      <c r="V47" s="191"/>
      <c r="W47" s="191"/>
      <c r="X47" s="192"/>
      <c r="Y47" s="124"/>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25"/>
    </row>
    <row r="48" spans="1:66" s="123" customFormat="1" ht="24.95" customHeight="1" x14ac:dyDescent="0.15">
      <c r="A48" s="122"/>
      <c r="B48" s="180" t="s">
        <v>193</v>
      </c>
      <c r="C48" s="181"/>
      <c r="D48" s="181"/>
      <c r="E48" s="181"/>
      <c r="F48" s="181"/>
      <c r="G48" s="181"/>
      <c r="H48" s="181"/>
      <c r="I48" s="181"/>
      <c r="J48" s="181"/>
      <c r="K48" s="181"/>
      <c r="L48" s="181"/>
      <c r="M48" s="181"/>
      <c r="N48" s="181"/>
      <c r="O48" s="181"/>
      <c r="P48" s="181"/>
      <c r="Q48" s="181"/>
      <c r="R48" s="181"/>
      <c r="S48" s="181"/>
      <c r="T48" s="181"/>
      <c r="U48" s="181"/>
      <c r="V48" s="181"/>
      <c r="W48" s="181"/>
      <c r="X48" s="182"/>
      <c r="Y48" s="183" t="s">
        <v>195</v>
      </c>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row>
    <row r="49" spans="1:66" s="113" customFormat="1" ht="20.100000000000001" customHeight="1" x14ac:dyDescent="0.15">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row>
    <row r="50" spans="1:66" ht="14.25" thickBot="1" x14ac:dyDescent="0.2">
      <c r="B50" s="111"/>
      <c r="C50" s="111"/>
      <c r="D50" s="111"/>
      <c r="E50" s="111"/>
      <c r="BA50" s="111"/>
      <c r="BB50" s="111"/>
    </row>
    <row r="51" spans="1:66" ht="20.25" customHeight="1" thickBot="1" x14ac:dyDescent="0.2">
      <c r="A51" s="166" t="s">
        <v>130</v>
      </c>
      <c r="B51" s="167"/>
      <c r="C51" s="167"/>
      <c r="D51" s="167"/>
      <c r="E51" s="167"/>
      <c r="F51" s="167"/>
      <c r="G51" s="167"/>
      <c r="H51" s="167"/>
      <c r="I51" s="167"/>
      <c r="J51" s="167"/>
      <c r="K51" s="167"/>
      <c r="L51" s="167"/>
      <c r="M51" s="167"/>
      <c r="N51" s="167"/>
      <c r="O51" s="167"/>
      <c r="P51" s="168"/>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1"/>
      <c r="BD51" s="111"/>
      <c r="BE51" s="111"/>
      <c r="BF51" s="111"/>
      <c r="BG51" s="111"/>
      <c r="BH51" s="111"/>
      <c r="BI51" s="111"/>
      <c r="BJ51" s="111"/>
      <c r="BK51" s="111"/>
      <c r="BL51" s="111"/>
      <c r="BM51" s="111"/>
      <c r="BN51" s="111"/>
    </row>
    <row r="52" spans="1:66" s="113" customFormat="1" ht="17.25" customHeight="1" x14ac:dyDescent="0.15">
      <c r="A52" s="110"/>
      <c r="B52" s="111"/>
      <c r="C52" s="111"/>
      <c r="D52" s="111"/>
      <c r="E52" s="111"/>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1"/>
      <c r="BB52" s="111"/>
    </row>
    <row r="53" spans="1:66" ht="19.5" customHeight="1" x14ac:dyDescent="0.15">
      <c r="A53" s="170" t="s">
        <v>131</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11"/>
      <c r="BD53" s="111"/>
      <c r="BE53" s="111"/>
      <c r="BF53" s="111"/>
      <c r="BG53" s="111"/>
      <c r="BH53" s="111"/>
      <c r="BI53" s="111"/>
      <c r="BJ53" s="111"/>
      <c r="BK53" s="111"/>
      <c r="BL53" s="111"/>
      <c r="BM53" s="111"/>
      <c r="BN53" s="111"/>
    </row>
    <row r="54" spans="1:66" s="113" customFormat="1" ht="26.25" customHeight="1" x14ac:dyDescent="0.15">
      <c r="A54" s="170" t="s">
        <v>132</v>
      </c>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row>
    <row r="55" spans="1:66" s="113" customFormat="1" ht="32.25" customHeight="1" x14ac:dyDescent="0.15">
      <c r="A55" s="170" t="s">
        <v>133</v>
      </c>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row>
    <row r="56" spans="1:66" s="113" customFormat="1" ht="39" customHeight="1" x14ac:dyDescent="0.15">
      <c r="A56" s="170" t="s">
        <v>202</v>
      </c>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row>
    <row r="57" spans="1:66" s="113" customFormat="1" ht="24.75" customHeight="1" x14ac:dyDescent="0.15">
      <c r="A57" s="170" t="s">
        <v>201</v>
      </c>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row>
    <row r="58" spans="1:66" s="113" customFormat="1" ht="29.25" customHeight="1" thickBot="1" x14ac:dyDescent="0.2"/>
    <row r="59" spans="1:66" ht="15" customHeight="1" thickBot="1" x14ac:dyDescent="0.2">
      <c r="A59" s="166" t="s">
        <v>134</v>
      </c>
      <c r="B59" s="167"/>
      <c r="C59" s="167"/>
      <c r="D59" s="167"/>
      <c r="E59" s="167"/>
      <c r="F59" s="167"/>
      <c r="G59" s="167"/>
      <c r="H59" s="167"/>
      <c r="I59" s="167"/>
      <c r="J59" s="167"/>
      <c r="K59" s="167"/>
      <c r="L59" s="167"/>
      <c r="M59" s="167"/>
      <c r="N59" s="167"/>
      <c r="O59" s="167"/>
      <c r="P59" s="168"/>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1"/>
      <c r="BD59" s="111"/>
      <c r="BE59" s="111"/>
      <c r="BF59" s="111"/>
      <c r="BG59" s="111"/>
      <c r="BH59" s="111"/>
      <c r="BI59" s="111"/>
      <c r="BJ59" s="111"/>
      <c r="BK59" s="111"/>
      <c r="BL59" s="111"/>
      <c r="BM59" s="111"/>
      <c r="BN59" s="111"/>
    </row>
    <row r="60" spans="1:66" s="113" customFormat="1" ht="10.5" customHeight="1" x14ac:dyDescent="0.15">
      <c r="A60" s="110"/>
      <c r="B60" s="111"/>
      <c r="C60" s="111"/>
      <c r="D60" s="111"/>
      <c r="E60" s="111"/>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1"/>
      <c r="BB60" s="111"/>
    </row>
    <row r="61" spans="1:66" ht="26.25" customHeight="1" x14ac:dyDescent="0.15">
      <c r="A61" s="170" t="s">
        <v>135</v>
      </c>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11"/>
      <c r="BD61" s="111"/>
      <c r="BE61" s="111"/>
      <c r="BF61" s="111"/>
      <c r="BG61" s="111"/>
      <c r="BH61" s="111"/>
      <c r="BI61" s="111"/>
      <c r="BJ61" s="111"/>
      <c r="BK61" s="111"/>
      <c r="BL61" s="111"/>
      <c r="BM61" s="111"/>
      <c r="BN61" s="111"/>
    </row>
    <row r="62" spans="1:66" s="113" customFormat="1" ht="35.25" customHeight="1" x14ac:dyDescent="0.15">
      <c r="A62" s="170" t="s">
        <v>136</v>
      </c>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row>
    <row r="63" spans="1:66" s="113" customFormat="1" ht="32.25" customHeight="1" thickBot="1" x14ac:dyDescent="0.2"/>
    <row r="64" spans="1:66" ht="15" customHeight="1" thickBot="1" x14ac:dyDescent="0.2">
      <c r="A64" s="166" t="s">
        <v>196</v>
      </c>
      <c r="B64" s="167"/>
      <c r="C64" s="167"/>
      <c r="D64" s="167"/>
      <c r="E64" s="167"/>
      <c r="F64" s="167"/>
      <c r="G64" s="167"/>
      <c r="H64" s="167"/>
      <c r="I64" s="167"/>
      <c r="J64" s="167"/>
      <c r="K64" s="167"/>
      <c r="L64" s="167"/>
      <c r="M64" s="167"/>
      <c r="N64" s="167"/>
      <c r="O64" s="167"/>
      <c r="P64" s="168"/>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1"/>
      <c r="BD64" s="111"/>
      <c r="BE64" s="111"/>
      <c r="BF64" s="111"/>
      <c r="BG64" s="111"/>
      <c r="BH64" s="111"/>
      <c r="BI64" s="111"/>
      <c r="BJ64" s="111"/>
      <c r="BK64" s="111"/>
      <c r="BL64" s="111"/>
      <c r="BM64" s="111"/>
      <c r="BN64" s="111"/>
    </row>
    <row r="65" spans="1:66" s="113" customFormat="1" ht="17.25" customHeight="1" x14ac:dyDescent="0.15">
      <c r="A65" s="110"/>
      <c r="B65" s="111"/>
      <c r="C65" s="111"/>
      <c r="D65" s="111"/>
      <c r="E65" s="111"/>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1"/>
      <c r="BB65" s="111"/>
    </row>
    <row r="66" spans="1:66" ht="13.5" customHeight="1" x14ac:dyDescent="0.15">
      <c r="A66" s="113" t="s">
        <v>137</v>
      </c>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1"/>
      <c r="BD66" s="111"/>
      <c r="BE66" s="111"/>
      <c r="BF66" s="111"/>
      <c r="BG66" s="111"/>
      <c r="BH66" s="111"/>
      <c r="BI66" s="111"/>
      <c r="BJ66" s="111"/>
      <c r="BK66" s="111"/>
      <c r="BL66" s="111"/>
      <c r="BM66" s="111"/>
      <c r="BN66" s="111"/>
    </row>
    <row r="67" spans="1:66" s="113" customFormat="1" ht="20.100000000000001" customHeight="1" x14ac:dyDescent="0.15">
      <c r="C67" s="113" t="s">
        <v>197</v>
      </c>
    </row>
    <row r="68" spans="1:66" s="113" customFormat="1" ht="20.100000000000001" customHeight="1" x14ac:dyDescent="0.15">
      <c r="C68" s="113" t="s">
        <v>198</v>
      </c>
    </row>
    <row r="69" spans="1:66" s="113" customFormat="1" ht="20.100000000000001" customHeight="1" x14ac:dyDescent="0.15">
      <c r="C69" s="113" t="s">
        <v>211</v>
      </c>
    </row>
    <row r="70" spans="1:66" s="113" customFormat="1" ht="20.100000000000001" customHeight="1" x14ac:dyDescent="0.15"/>
    <row r="71" spans="1:66" s="113" customFormat="1" ht="20.100000000000001" customHeight="1" x14ac:dyDescent="0.15"/>
    <row r="72" spans="1:66" s="113" customFormat="1" ht="20.100000000000001" customHeight="1" x14ac:dyDescent="0.15"/>
    <row r="73" spans="1:66" s="113" customFormat="1" ht="20.100000000000001" customHeight="1" x14ac:dyDescent="0.15"/>
    <row r="74" spans="1:66" s="113" customFormat="1" ht="20.100000000000001" customHeight="1" x14ac:dyDescent="0.15"/>
    <row r="75" spans="1:66" s="113" customFormat="1" ht="20.100000000000001" customHeight="1" x14ac:dyDescent="0.15"/>
    <row r="76" spans="1:66" s="113" customFormat="1" ht="20.100000000000001" customHeight="1" x14ac:dyDescent="0.15"/>
    <row r="77" spans="1:66" s="113" customFormat="1" ht="20.100000000000001" customHeight="1" x14ac:dyDescent="0.15"/>
    <row r="78" spans="1:66" s="113" customFormat="1" ht="20.100000000000001" customHeight="1" x14ac:dyDescent="0.15"/>
    <row r="79" spans="1:66" s="113" customFormat="1" ht="20.100000000000001" customHeight="1" x14ac:dyDescent="0.15"/>
    <row r="80" spans="1:66" s="113" customFormat="1" x14ac:dyDescent="0.15"/>
    <row r="81" s="113" customFormat="1" x14ac:dyDescent="0.15"/>
    <row r="82" s="113" customFormat="1" x14ac:dyDescent="0.15"/>
    <row r="83" s="113" customFormat="1" x14ac:dyDescent="0.15"/>
    <row r="84" s="113" customFormat="1" x14ac:dyDescent="0.15"/>
    <row r="85" s="113" customFormat="1" x14ac:dyDescent="0.15"/>
    <row r="86" s="113" customFormat="1" x14ac:dyDescent="0.15"/>
    <row r="87" s="113" customFormat="1" x14ac:dyDescent="0.15"/>
    <row r="88" s="113" customFormat="1" x14ac:dyDescent="0.15"/>
    <row r="89" s="113" customFormat="1" x14ac:dyDescent="0.15"/>
    <row r="90" s="113" customFormat="1" x14ac:dyDescent="0.15"/>
    <row r="91" s="113" customFormat="1" x14ac:dyDescent="0.15"/>
    <row r="92" s="113" customFormat="1" x14ac:dyDescent="0.15"/>
    <row r="93" s="113" customFormat="1" x14ac:dyDescent="0.15"/>
    <row r="94" s="113" customFormat="1" x14ac:dyDescent="0.15"/>
    <row r="95" s="113" customFormat="1" x14ac:dyDescent="0.15"/>
    <row r="96" s="113" customFormat="1" x14ac:dyDescent="0.15"/>
    <row r="97" s="113" customFormat="1" x14ac:dyDescent="0.15"/>
    <row r="98" s="113" customFormat="1" x14ac:dyDescent="0.15"/>
    <row r="99" s="113" customFormat="1" x14ac:dyDescent="0.15"/>
    <row r="100" s="113" customFormat="1" x14ac:dyDescent="0.15"/>
    <row r="101" s="113" customFormat="1" x14ac:dyDescent="0.15"/>
    <row r="102" s="113" customFormat="1" x14ac:dyDescent="0.15"/>
    <row r="103" s="113" customFormat="1" x14ac:dyDescent="0.15"/>
    <row r="104" s="113" customFormat="1" x14ac:dyDescent="0.15"/>
    <row r="105" s="113" customFormat="1" x14ac:dyDescent="0.15"/>
    <row r="106" s="113" customFormat="1" x14ac:dyDescent="0.15"/>
    <row r="107" s="113" customFormat="1" x14ac:dyDescent="0.15"/>
    <row r="108" s="113" customFormat="1" x14ac:dyDescent="0.15"/>
    <row r="109" s="113" customFormat="1" x14ac:dyDescent="0.15"/>
    <row r="110" s="113" customFormat="1" x14ac:dyDescent="0.15"/>
    <row r="111" s="113" customFormat="1" x14ac:dyDescent="0.15"/>
    <row r="112" s="113" customFormat="1" x14ac:dyDescent="0.15"/>
    <row r="113" spans="1:54" s="113" customFormat="1" x14ac:dyDescent="0.15"/>
    <row r="114" spans="1:54" s="113" customFormat="1" x14ac:dyDescent="0.15"/>
    <row r="115" spans="1:54" s="113" customFormat="1" x14ac:dyDescent="0.15"/>
    <row r="116" spans="1:54" s="113" customFormat="1" x14ac:dyDescent="0.15">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0"/>
      <c r="BB116" s="110"/>
    </row>
  </sheetData>
  <sheetProtection selectLockedCells="1"/>
  <mergeCells count="46">
    <mergeCell ref="A64:P64"/>
    <mergeCell ref="A51:P51"/>
    <mergeCell ref="A53:BB53"/>
    <mergeCell ref="A54:BB54"/>
    <mergeCell ref="A55:BB55"/>
    <mergeCell ref="A56:BB56"/>
    <mergeCell ref="A57:BB57"/>
    <mergeCell ref="A59:P59"/>
    <mergeCell ref="A61:BB61"/>
    <mergeCell ref="A62:BB62"/>
    <mergeCell ref="B45:X45"/>
    <mergeCell ref="Z45:AX45"/>
    <mergeCell ref="B48:X48"/>
    <mergeCell ref="Y48:AY48"/>
    <mergeCell ref="B46:X46"/>
    <mergeCell ref="B47:X47"/>
    <mergeCell ref="B39:X39"/>
    <mergeCell ref="Y39:AY39"/>
    <mergeCell ref="B41:X41"/>
    <mergeCell ref="Y41:AY41"/>
    <mergeCell ref="B42:X42"/>
    <mergeCell ref="Y42:AY42"/>
    <mergeCell ref="B40:X40"/>
    <mergeCell ref="A31:BB31"/>
    <mergeCell ref="A32:BB32"/>
    <mergeCell ref="A35:R35"/>
    <mergeCell ref="B38:X38"/>
    <mergeCell ref="Z38:AX38"/>
    <mergeCell ref="A24:BB24"/>
    <mergeCell ref="A25:BB25"/>
    <mergeCell ref="A26:BB26"/>
    <mergeCell ref="A27:BB27"/>
    <mergeCell ref="A30:BB30"/>
    <mergeCell ref="A21:P21"/>
    <mergeCell ref="A2:BB2"/>
    <mergeCell ref="A3:BB3"/>
    <mergeCell ref="A4:BB4"/>
    <mergeCell ref="A6:O6"/>
    <mergeCell ref="P6:AD6"/>
    <mergeCell ref="AE6:AS6"/>
    <mergeCell ref="AT6:BB6"/>
    <mergeCell ref="A8:BB8"/>
    <mergeCell ref="A9:BB9"/>
    <mergeCell ref="A11:O11"/>
    <mergeCell ref="A14:BB14"/>
    <mergeCell ref="A19:BB19"/>
  </mergeCells>
  <phoneticPr fontId="1"/>
  <pageMargins left="0.9055118110236221" right="0.31496062992125984" top="0.94488188976377963" bottom="0.74803149606299213" header="0.31496062992125984" footer="0.31496062992125984"/>
  <pageSetup paperSize="9" scale="81" orientation="portrait" r:id="rId1"/>
  <rowBreaks count="1" manualBreakCount="1">
    <brk id="34" max="5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L57"/>
  <sheetViews>
    <sheetView view="pageBreakPreview" zoomScale="75" zoomScaleNormal="75" zoomScaleSheetLayoutView="75" workbookViewId="0">
      <selection activeCell="AR1" sqref="AR1"/>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193" t="s">
        <v>44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2:36" ht="21" customHeight="1" thickBot="1" x14ac:dyDescent="0.2"/>
    <row r="4" spans="2:36" ht="30" customHeight="1" thickBot="1" x14ac:dyDescent="0.2">
      <c r="B4" s="194" t="s">
        <v>45</v>
      </c>
      <c r="C4" s="195"/>
      <c r="D4" s="195"/>
      <c r="E4" s="196"/>
      <c r="F4" s="197"/>
      <c r="G4" s="198"/>
      <c r="H4" s="198"/>
      <c r="I4" s="198"/>
      <c r="J4" s="198"/>
      <c r="K4" s="199"/>
      <c r="L4" s="200" t="s">
        <v>220</v>
      </c>
      <c r="M4" s="201"/>
      <c r="N4" s="201"/>
      <c r="O4" s="201"/>
      <c r="P4" s="202"/>
      <c r="Q4" s="203"/>
      <c r="R4" s="203"/>
      <c r="S4" s="203"/>
      <c r="T4" s="203"/>
      <c r="U4" s="203"/>
      <c r="V4" s="203"/>
      <c r="W4" s="204"/>
      <c r="AB4" s="2"/>
      <c r="AC4" s="2"/>
      <c r="AD4" s="3"/>
      <c r="AE4" s="3"/>
      <c r="AF4" s="3"/>
    </row>
    <row r="5" spans="2:36" ht="13.5" customHeight="1" thickBot="1" x14ac:dyDescent="0.2"/>
    <row r="6" spans="2:36" ht="21" customHeight="1" x14ac:dyDescent="0.15">
      <c r="B6" s="205" t="s">
        <v>0</v>
      </c>
      <c r="C6" s="206"/>
      <c r="D6" s="206"/>
      <c r="E6" s="206"/>
      <c r="F6" s="206"/>
      <c r="G6" s="206"/>
      <c r="H6" s="206"/>
      <c r="I6" s="206"/>
      <c r="J6" s="209"/>
      <c r="K6" s="211"/>
      <c r="L6" s="213" t="s">
        <v>4</v>
      </c>
      <c r="M6" s="211"/>
      <c r="N6" s="213" t="s">
        <v>8</v>
      </c>
      <c r="O6" s="89"/>
      <c r="P6" s="213" t="s">
        <v>6</v>
      </c>
      <c r="Q6" s="213"/>
      <c r="R6" s="215"/>
      <c r="S6" s="213"/>
      <c r="T6" s="218"/>
      <c r="U6" s="213" t="s">
        <v>4</v>
      </c>
      <c r="V6" s="218"/>
      <c r="W6" s="213" t="s">
        <v>8</v>
      </c>
      <c r="X6" s="87"/>
      <c r="Y6" s="213" t="s">
        <v>6</v>
      </c>
      <c r="Z6" s="213"/>
      <c r="AA6" s="215"/>
      <c r="AB6" s="209"/>
      <c r="AC6" s="218"/>
      <c r="AD6" s="213" t="s">
        <v>4</v>
      </c>
      <c r="AE6" s="218"/>
      <c r="AF6" s="213" t="s">
        <v>8</v>
      </c>
      <c r="AG6" s="87"/>
      <c r="AH6" s="213" t="s">
        <v>6</v>
      </c>
      <c r="AI6" s="213"/>
      <c r="AJ6" s="215"/>
    </row>
    <row r="7" spans="2:36" ht="21" customHeight="1" x14ac:dyDescent="0.15">
      <c r="B7" s="207"/>
      <c r="C7" s="208"/>
      <c r="D7" s="208"/>
      <c r="E7" s="208"/>
      <c r="F7" s="208"/>
      <c r="G7" s="208"/>
      <c r="H7" s="208"/>
      <c r="I7" s="208"/>
      <c r="J7" s="210"/>
      <c r="K7" s="212"/>
      <c r="L7" s="214"/>
      <c r="M7" s="212"/>
      <c r="N7" s="214"/>
      <c r="O7" s="90"/>
      <c r="P7" s="216" t="s">
        <v>7</v>
      </c>
      <c r="Q7" s="216"/>
      <c r="R7" s="217"/>
      <c r="S7" s="214"/>
      <c r="T7" s="219"/>
      <c r="U7" s="214"/>
      <c r="V7" s="219"/>
      <c r="W7" s="214"/>
      <c r="X7" s="88"/>
      <c r="Y7" s="216" t="s">
        <v>7</v>
      </c>
      <c r="Z7" s="216"/>
      <c r="AA7" s="217"/>
      <c r="AB7" s="210"/>
      <c r="AC7" s="219"/>
      <c r="AD7" s="214"/>
      <c r="AE7" s="219"/>
      <c r="AF7" s="214"/>
      <c r="AG7" s="88"/>
      <c r="AH7" s="216" t="s">
        <v>7</v>
      </c>
      <c r="AI7" s="216"/>
      <c r="AJ7" s="217"/>
    </row>
    <row r="8" spans="2:36" ht="21" customHeight="1" x14ac:dyDescent="0.15">
      <c r="B8" s="243" t="s">
        <v>1</v>
      </c>
      <c r="C8" s="244"/>
      <c r="D8" s="244"/>
      <c r="E8" s="244"/>
      <c r="F8" s="244"/>
      <c r="G8" s="244"/>
      <c r="H8" s="244"/>
      <c r="I8" s="245"/>
      <c r="J8" s="38" t="s">
        <v>26</v>
      </c>
      <c r="K8" s="246"/>
      <c r="L8" s="246"/>
      <c r="M8" s="246"/>
      <c r="N8" s="246"/>
      <c r="O8" s="246"/>
      <c r="P8" s="246"/>
      <c r="Q8" s="234" t="s">
        <v>5</v>
      </c>
      <c r="R8" s="235"/>
      <c r="S8" s="38" t="s">
        <v>27</v>
      </c>
      <c r="T8" s="233"/>
      <c r="U8" s="233"/>
      <c r="V8" s="233"/>
      <c r="W8" s="233"/>
      <c r="X8" s="233"/>
      <c r="Y8" s="233"/>
      <c r="Z8" s="234" t="s">
        <v>5</v>
      </c>
      <c r="AA8" s="234"/>
      <c r="AB8" s="38" t="s">
        <v>28</v>
      </c>
      <c r="AC8" s="233"/>
      <c r="AD8" s="233"/>
      <c r="AE8" s="233"/>
      <c r="AF8" s="233"/>
      <c r="AG8" s="233"/>
      <c r="AH8" s="233"/>
      <c r="AI8" s="234" t="s">
        <v>5</v>
      </c>
      <c r="AJ8" s="235"/>
    </row>
    <row r="9" spans="2:36" ht="21" customHeight="1" thickBot="1" x14ac:dyDescent="0.2">
      <c r="B9" s="236" t="s">
        <v>2</v>
      </c>
      <c r="C9" s="237"/>
      <c r="D9" s="237"/>
      <c r="E9" s="237"/>
      <c r="F9" s="237"/>
      <c r="G9" s="237"/>
      <c r="H9" s="237"/>
      <c r="I9" s="238"/>
      <c r="J9" s="14"/>
      <c r="K9" s="239"/>
      <c r="L9" s="239"/>
      <c r="M9" s="239"/>
      <c r="N9" s="239"/>
      <c r="O9" s="239"/>
      <c r="P9" s="239"/>
      <c r="Q9" s="240" t="s">
        <v>9</v>
      </c>
      <c r="R9" s="241"/>
      <c r="S9" s="81"/>
      <c r="T9" s="242">
        <v>0</v>
      </c>
      <c r="U9" s="242"/>
      <c r="V9" s="242"/>
      <c r="W9" s="242"/>
      <c r="X9" s="242"/>
      <c r="Y9" s="242"/>
      <c r="Z9" s="240" t="s">
        <v>9</v>
      </c>
      <c r="AA9" s="240"/>
      <c r="AB9" s="14"/>
      <c r="AC9" s="242"/>
      <c r="AD9" s="242"/>
      <c r="AE9" s="242"/>
      <c r="AF9" s="242"/>
      <c r="AG9" s="242"/>
      <c r="AH9" s="242"/>
      <c r="AI9" s="240" t="s">
        <v>9</v>
      </c>
      <c r="AJ9" s="241"/>
    </row>
    <row r="10" spans="2:36" ht="21" customHeight="1" x14ac:dyDescent="0.15">
      <c r="B10" s="220" t="s">
        <v>10</v>
      </c>
      <c r="C10" s="221"/>
      <c r="D10" s="221"/>
      <c r="E10" s="221"/>
      <c r="F10" s="222"/>
      <c r="G10" s="223"/>
      <c r="H10" s="223"/>
      <c r="I10" s="223"/>
      <c r="J10" s="220" t="s">
        <v>19</v>
      </c>
      <c r="K10" s="222"/>
      <c r="L10" s="222"/>
      <c r="M10" s="222"/>
      <c r="N10" s="222"/>
      <c r="O10" s="222"/>
      <c r="P10" s="222"/>
      <c r="Q10" s="222"/>
      <c r="R10" s="224"/>
      <c r="S10" s="221" t="s">
        <v>19</v>
      </c>
      <c r="T10" s="222"/>
      <c r="U10" s="222"/>
      <c r="V10" s="222"/>
      <c r="W10" s="222"/>
      <c r="X10" s="222"/>
      <c r="Y10" s="222"/>
      <c r="Z10" s="222"/>
      <c r="AA10" s="223"/>
      <c r="AB10" s="220" t="s">
        <v>19</v>
      </c>
      <c r="AC10" s="222"/>
      <c r="AD10" s="222"/>
      <c r="AE10" s="222"/>
      <c r="AF10" s="222"/>
      <c r="AG10" s="222"/>
      <c r="AH10" s="222"/>
      <c r="AI10" s="222"/>
      <c r="AJ10" s="224"/>
    </row>
    <row r="11" spans="2:36" ht="21" customHeight="1" x14ac:dyDescent="0.15">
      <c r="B11" s="230" t="s">
        <v>11</v>
      </c>
      <c r="C11" s="231"/>
      <c r="D11" s="231"/>
      <c r="E11" s="232"/>
      <c r="F11" s="226" t="s">
        <v>12</v>
      </c>
      <c r="G11" s="229"/>
      <c r="H11" s="229"/>
      <c r="I11" s="229"/>
      <c r="J11" s="225"/>
      <c r="K11" s="226"/>
      <c r="L11" s="226"/>
      <c r="M11" s="226"/>
      <c r="N11" s="226"/>
      <c r="O11" s="226"/>
      <c r="P11" s="226"/>
      <c r="Q11" s="226"/>
      <c r="R11" s="227"/>
      <c r="S11" s="228"/>
      <c r="T11" s="226"/>
      <c r="U11" s="226"/>
      <c r="V11" s="226"/>
      <c r="W11" s="226"/>
      <c r="X11" s="226"/>
      <c r="Y11" s="226"/>
      <c r="Z11" s="226"/>
      <c r="AA11" s="229"/>
      <c r="AB11" s="225"/>
      <c r="AC11" s="226"/>
      <c r="AD11" s="226"/>
      <c r="AE11" s="226"/>
      <c r="AF11" s="226"/>
      <c r="AG11" s="226"/>
      <c r="AH11" s="226"/>
      <c r="AI11" s="226"/>
      <c r="AJ11" s="227"/>
    </row>
    <row r="12" spans="2:36" ht="21" customHeight="1" x14ac:dyDescent="0.15">
      <c r="B12" s="247" t="s">
        <v>13</v>
      </c>
      <c r="C12" s="248"/>
      <c r="D12" s="248"/>
      <c r="E12" s="249"/>
      <c r="F12" s="250"/>
      <c r="G12" s="251"/>
      <c r="H12" s="251"/>
      <c r="I12" s="86" t="s">
        <v>20</v>
      </c>
      <c r="J12" s="12"/>
      <c r="K12" s="252" t="str">
        <f>IF(F12="","",ROUNDDOWN(F12*K9/10*K8/(K8+T8+AC8),0))</f>
        <v/>
      </c>
      <c r="L12" s="252"/>
      <c r="M12" s="252"/>
      <c r="N12" s="252"/>
      <c r="O12" s="252"/>
      <c r="P12" s="252"/>
      <c r="Q12" s="252"/>
      <c r="R12" s="8" t="s">
        <v>20</v>
      </c>
      <c r="S12" s="5"/>
      <c r="T12" s="253" t="str">
        <f>IF(OR(F12="",T8=""),"",ROUNDDOWN(F12*T9/10*T8/(K8+T8+AC8),0))</f>
        <v/>
      </c>
      <c r="U12" s="253"/>
      <c r="V12" s="253"/>
      <c r="W12" s="253"/>
      <c r="X12" s="253"/>
      <c r="Y12" s="253"/>
      <c r="Z12" s="253"/>
      <c r="AA12" s="80" t="s">
        <v>20</v>
      </c>
      <c r="AB12" s="12"/>
      <c r="AC12" s="253" t="str">
        <f>IF(OR(F12="",AC8=""),"",ROUNDDOWN(F12*AC9/10,0))</f>
        <v/>
      </c>
      <c r="AD12" s="253"/>
      <c r="AE12" s="253"/>
      <c r="AF12" s="253"/>
      <c r="AG12" s="253"/>
      <c r="AH12" s="253"/>
      <c r="AI12" s="253"/>
      <c r="AJ12" s="8" t="s">
        <v>20</v>
      </c>
    </row>
    <row r="13" spans="2:36" ht="21" customHeight="1" x14ac:dyDescent="0.15">
      <c r="B13" s="254" t="s">
        <v>14</v>
      </c>
      <c r="C13" s="255"/>
      <c r="D13" s="255"/>
      <c r="E13" s="256"/>
      <c r="F13" s="257"/>
      <c r="G13" s="258"/>
      <c r="H13" s="258"/>
      <c r="I13" s="85" t="s">
        <v>20</v>
      </c>
      <c r="J13" s="21"/>
      <c r="K13" s="259" t="str">
        <f>IF(F13="","",ROUNDDOWN(F13*K9/10*K8/(K8+T8+AC8),0))</f>
        <v/>
      </c>
      <c r="L13" s="259"/>
      <c r="M13" s="259"/>
      <c r="N13" s="259"/>
      <c r="O13" s="259"/>
      <c r="P13" s="259"/>
      <c r="Q13" s="259"/>
      <c r="R13" s="22" t="s">
        <v>20</v>
      </c>
      <c r="S13" s="23"/>
      <c r="T13" s="260" t="str">
        <f>IF(OR(F13="",T8=""),"",ROUNDDOWN(F13*T9/10*T8/(K8+T8+AC8),0))</f>
        <v/>
      </c>
      <c r="U13" s="260"/>
      <c r="V13" s="260"/>
      <c r="W13" s="260"/>
      <c r="X13" s="260"/>
      <c r="Y13" s="260"/>
      <c r="Z13" s="260"/>
      <c r="AA13" s="24" t="s">
        <v>20</v>
      </c>
      <c r="AB13" s="21"/>
      <c r="AC13" s="260" t="str">
        <f>IF(OR(F13="",AC8=""),"",ROUNDDOWN(F13*AC9/10,0))</f>
        <v/>
      </c>
      <c r="AD13" s="260"/>
      <c r="AE13" s="260"/>
      <c r="AF13" s="260"/>
      <c r="AG13" s="260"/>
      <c r="AH13" s="260"/>
      <c r="AI13" s="260"/>
      <c r="AJ13" s="22" t="s">
        <v>20</v>
      </c>
    </row>
    <row r="14" spans="2:36" ht="21" customHeight="1" x14ac:dyDescent="0.15">
      <c r="B14" s="254"/>
      <c r="C14" s="255"/>
      <c r="D14" s="255"/>
      <c r="E14" s="256"/>
      <c r="F14" s="257"/>
      <c r="G14" s="258"/>
      <c r="H14" s="258"/>
      <c r="I14" s="85" t="s">
        <v>20</v>
      </c>
      <c r="J14" s="21"/>
      <c r="K14" s="259" t="str">
        <f>IF(F14="","",ROUNDDOWN(F14*K9/10*K8/(K8+T8+AC8),0))</f>
        <v/>
      </c>
      <c r="L14" s="259"/>
      <c r="M14" s="259"/>
      <c r="N14" s="259"/>
      <c r="O14" s="259"/>
      <c r="P14" s="259"/>
      <c r="Q14" s="259"/>
      <c r="R14" s="22" t="s">
        <v>20</v>
      </c>
      <c r="S14" s="23"/>
      <c r="T14" s="260" t="str">
        <f>IF(OR(F14="",T8=""),"",ROUNDDOWN(F14*T9/10*T8/(K8+T8+AC8),0))</f>
        <v/>
      </c>
      <c r="U14" s="260"/>
      <c r="V14" s="260"/>
      <c r="W14" s="260"/>
      <c r="X14" s="260"/>
      <c r="Y14" s="260"/>
      <c r="Z14" s="260"/>
      <c r="AA14" s="24" t="s">
        <v>20</v>
      </c>
      <c r="AB14" s="21"/>
      <c r="AC14" s="260" t="str">
        <f>IF(OR(F14="",AC8=""),"",ROUNDDOWN(F14*AC9/10,0))</f>
        <v/>
      </c>
      <c r="AD14" s="260"/>
      <c r="AE14" s="260"/>
      <c r="AF14" s="260"/>
      <c r="AG14" s="260"/>
      <c r="AH14" s="260"/>
      <c r="AI14" s="260"/>
      <c r="AJ14" s="22" t="s">
        <v>20</v>
      </c>
    </row>
    <row r="15" spans="2:36" ht="21" customHeight="1" x14ac:dyDescent="0.15">
      <c r="B15" s="261"/>
      <c r="C15" s="262"/>
      <c r="D15" s="262"/>
      <c r="E15" s="263"/>
      <c r="F15" s="264"/>
      <c r="G15" s="265"/>
      <c r="H15" s="265"/>
      <c r="I15" s="86" t="s">
        <v>20</v>
      </c>
      <c r="J15" s="12"/>
      <c r="K15" s="252" t="str">
        <f>IF(F15="","",ROUNDDOWN(F15*K9/10*K8/(K8+T8+AC8),0))</f>
        <v/>
      </c>
      <c r="L15" s="252"/>
      <c r="M15" s="252"/>
      <c r="N15" s="252"/>
      <c r="O15" s="252"/>
      <c r="P15" s="252"/>
      <c r="Q15" s="252"/>
      <c r="R15" s="8" t="s">
        <v>20</v>
      </c>
      <c r="S15" s="5"/>
      <c r="T15" s="253" t="str">
        <f>IF(OR(F15="",T8=""),"",ROUNDDOWN(F15*T9/10*T8/(K8+T8+AC8),0))</f>
        <v/>
      </c>
      <c r="U15" s="253"/>
      <c r="V15" s="253"/>
      <c r="W15" s="253"/>
      <c r="X15" s="253"/>
      <c r="Y15" s="253"/>
      <c r="Z15" s="253"/>
      <c r="AA15" s="80" t="s">
        <v>20</v>
      </c>
      <c r="AB15" s="12"/>
      <c r="AC15" s="253" t="str">
        <f>IF(OR(F15="",AC8=""),"",ROUNDDOWN(F15*AC9/10,0))</f>
        <v/>
      </c>
      <c r="AD15" s="253"/>
      <c r="AE15" s="253"/>
      <c r="AF15" s="253"/>
      <c r="AG15" s="253"/>
      <c r="AH15" s="253"/>
      <c r="AI15" s="253"/>
      <c r="AJ15" s="8" t="s">
        <v>20</v>
      </c>
    </row>
    <row r="16" spans="2:36" ht="21" customHeight="1" thickBot="1" x14ac:dyDescent="0.2">
      <c r="B16" s="236" t="s">
        <v>15</v>
      </c>
      <c r="C16" s="237"/>
      <c r="D16" s="237"/>
      <c r="E16" s="237"/>
      <c r="F16" s="237"/>
      <c r="G16" s="237"/>
      <c r="H16" s="237"/>
      <c r="I16" s="237"/>
      <c r="J16" s="26" t="s">
        <v>29</v>
      </c>
      <c r="K16" s="270" t="str">
        <f>IF(SUM(K12:Q15)=0,"",SUM(K12:Q15))</f>
        <v/>
      </c>
      <c r="L16" s="270"/>
      <c r="M16" s="270"/>
      <c r="N16" s="270"/>
      <c r="O16" s="270"/>
      <c r="P16" s="270"/>
      <c r="Q16" s="270"/>
      <c r="R16" s="83" t="s">
        <v>20</v>
      </c>
      <c r="S16" s="26" t="s">
        <v>31</v>
      </c>
      <c r="T16" s="271" t="str">
        <f>IF(COUNT(T12:Z15)=0,"",SUM(T12:Z15))</f>
        <v/>
      </c>
      <c r="U16" s="271"/>
      <c r="V16" s="271"/>
      <c r="W16" s="271"/>
      <c r="X16" s="271"/>
      <c r="Y16" s="271"/>
      <c r="Z16" s="271"/>
      <c r="AA16" s="82" t="s">
        <v>20</v>
      </c>
      <c r="AB16" s="26" t="s">
        <v>30</v>
      </c>
      <c r="AC16" s="271" t="str">
        <f>IF(COUNT(AC12:AI15)=0,"",SUM(AC12:AI15))</f>
        <v/>
      </c>
      <c r="AD16" s="271"/>
      <c r="AE16" s="271"/>
      <c r="AF16" s="271"/>
      <c r="AG16" s="271"/>
      <c r="AH16" s="271"/>
      <c r="AI16" s="271"/>
      <c r="AJ16" s="83" t="s">
        <v>20</v>
      </c>
    </row>
    <row r="17" spans="2:36" ht="21" customHeight="1" x14ac:dyDescent="0.15">
      <c r="B17" s="207" t="s">
        <v>16</v>
      </c>
      <c r="C17" s="208"/>
      <c r="D17" s="208"/>
      <c r="E17" s="208"/>
      <c r="F17" s="208"/>
      <c r="G17" s="208"/>
      <c r="H17" s="208"/>
      <c r="I17" s="208"/>
      <c r="J17" s="268" t="s">
        <v>22</v>
      </c>
      <c r="K17" s="266"/>
      <c r="L17" s="213" t="s">
        <v>21</v>
      </c>
      <c r="M17" s="266" t="s">
        <v>23</v>
      </c>
      <c r="N17" s="266"/>
      <c r="O17" s="266"/>
      <c r="P17" s="266"/>
      <c r="Q17" s="77"/>
      <c r="R17" s="17"/>
      <c r="S17" s="268" t="s">
        <v>22</v>
      </c>
      <c r="T17" s="266"/>
      <c r="U17" s="213" t="s">
        <v>21</v>
      </c>
      <c r="V17" s="266" t="s">
        <v>23</v>
      </c>
      <c r="W17" s="266"/>
      <c r="X17" s="266"/>
      <c r="Y17" s="266"/>
      <c r="Z17" s="77"/>
      <c r="AA17" s="17"/>
      <c r="AB17" s="268" t="s">
        <v>22</v>
      </c>
      <c r="AC17" s="266"/>
      <c r="AD17" s="213" t="s">
        <v>21</v>
      </c>
      <c r="AE17" s="266" t="s">
        <v>23</v>
      </c>
      <c r="AF17" s="266"/>
      <c r="AG17" s="266"/>
      <c r="AH17" s="266"/>
      <c r="AI17" s="77"/>
      <c r="AJ17" s="17"/>
    </row>
    <row r="18" spans="2:36" ht="21" customHeight="1" x14ac:dyDescent="0.15">
      <c r="B18" s="230" t="s">
        <v>11</v>
      </c>
      <c r="C18" s="231"/>
      <c r="D18" s="231"/>
      <c r="E18" s="232"/>
      <c r="F18" s="229" t="s">
        <v>12</v>
      </c>
      <c r="G18" s="244"/>
      <c r="H18" s="244"/>
      <c r="I18" s="245"/>
      <c r="J18" s="269"/>
      <c r="K18" s="267"/>
      <c r="L18" s="216"/>
      <c r="M18" s="267"/>
      <c r="N18" s="267"/>
      <c r="O18" s="267"/>
      <c r="P18" s="267"/>
      <c r="Q18" s="78"/>
      <c r="R18" s="19"/>
      <c r="S18" s="269"/>
      <c r="T18" s="267"/>
      <c r="U18" s="216"/>
      <c r="V18" s="267"/>
      <c r="W18" s="267"/>
      <c r="X18" s="267"/>
      <c r="Y18" s="267"/>
      <c r="Z18" s="78"/>
      <c r="AA18" s="19"/>
      <c r="AB18" s="269"/>
      <c r="AC18" s="267"/>
      <c r="AD18" s="216"/>
      <c r="AE18" s="267"/>
      <c r="AF18" s="267"/>
      <c r="AG18" s="267"/>
      <c r="AH18" s="267"/>
      <c r="AI18" s="78"/>
      <c r="AJ18" s="19"/>
    </row>
    <row r="19" spans="2:36" ht="21" customHeight="1" x14ac:dyDescent="0.15">
      <c r="B19" s="247" t="s">
        <v>17</v>
      </c>
      <c r="C19" s="248"/>
      <c r="D19" s="248"/>
      <c r="E19" s="249"/>
      <c r="F19" s="250"/>
      <c r="G19" s="251"/>
      <c r="H19" s="251"/>
      <c r="I19" s="13" t="s">
        <v>20</v>
      </c>
      <c r="J19" s="278" t="str">
        <f t="shared" ref="J19:J24" si="0">IF(F19="","",F19)</f>
        <v/>
      </c>
      <c r="K19" s="279"/>
      <c r="L19" s="80" t="s">
        <v>21</v>
      </c>
      <c r="M19" s="48" t="str">
        <f>IF(F19="","",K9/10)</f>
        <v/>
      </c>
      <c r="N19" s="80" t="s">
        <v>24</v>
      </c>
      <c r="O19" s="279" t="str">
        <f>IF(F19="","",J19*M19)</f>
        <v/>
      </c>
      <c r="P19" s="279"/>
      <c r="Q19" s="279"/>
      <c r="R19" s="8" t="s">
        <v>20</v>
      </c>
      <c r="S19" s="272" t="str">
        <f>IF(AND($T$8&gt;0,F19&gt;0),F19,"")</f>
        <v/>
      </c>
      <c r="T19" s="273"/>
      <c r="U19" s="80" t="s">
        <v>21</v>
      </c>
      <c r="V19" s="46" t="str">
        <f>IF(S19="","",$T$9/10)</f>
        <v/>
      </c>
      <c r="W19" s="80" t="s">
        <v>24</v>
      </c>
      <c r="X19" s="273" t="str">
        <f t="shared" ref="X19:X24" si="1">IF(S19="","",S19*V19)</f>
        <v/>
      </c>
      <c r="Y19" s="273"/>
      <c r="Z19" s="273"/>
      <c r="AA19" s="80" t="s">
        <v>20</v>
      </c>
      <c r="AB19" s="272" t="str">
        <f>IF(AND($AC$8&gt;0,F19&gt;0),F19,"")</f>
        <v/>
      </c>
      <c r="AC19" s="273"/>
      <c r="AD19" s="80" t="s">
        <v>21</v>
      </c>
      <c r="AE19" s="46" t="str">
        <f>IF(AC8="","",AC9/10)</f>
        <v/>
      </c>
      <c r="AF19" s="80" t="s">
        <v>24</v>
      </c>
      <c r="AG19" s="273" t="str">
        <f t="shared" ref="AG19:AG23" si="2">IF(AB19="","",AB19*AE19)</f>
        <v/>
      </c>
      <c r="AH19" s="273"/>
      <c r="AI19" s="273"/>
      <c r="AJ19" s="8" t="s">
        <v>20</v>
      </c>
    </row>
    <row r="20" spans="2:36" ht="21" customHeight="1" x14ac:dyDescent="0.15">
      <c r="B20" s="254" t="s">
        <v>18</v>
      </c>
      <c r="C20" s="255"/>
      <c r="D20" s="255"/>
      <c r="E20" s="256"/>
      <c r="F20" s="257"/>
      <c r="G20" s="258"/>
      <c r="H20" s="258"/>
      <c r="I20" s="25" t="s">
        <v>20</v>
      </c>
      <c r="J20" s="274" t="str">
        <f t="shared" si="0"/>
        <v/>
      </c>
      <c r="K20" s="275"/>
      <c r="L20" s="24" t="s">
        <v>21</v>
      </c>
      <c r="M20" s="49" t="str">
        <f>IF(F20="","",K9/10)</f>
        <v/>
      </c>
      <c r="N20" s="24" t="s">
        <v>24</v>
      </c>
      <c r="O20" s="275" t="str">
        <f>IF(F20="","",J20*M20)</f>
        <v/>
      </c>
      <c r="P20" s="275"/>
      <c r="Q20" s="275"/>
      <c r="R20" s="22" t="s">
        <v>20</v>
      </c>
      <c r="S20" s="276" t="str">
        <f t="shared" ref="S20:S24" si="3">IF(AND($T$8&gt;0,F20&gt;0),F20,"")</f>
        <v/>
      </c>
      <c r="T20" s="277"/>
      <c r="U20" s="24" t="s">
        <v>21</v>
      </c>
      <c r="V20" s="47" t="str">
        <f t="shared" ref="V20:V24" si="4">IF(S20="","",$T$9/10)</f>
        <v/>
      </c>
      <c r="W20" s="24" t="s">
        <v>24</v>
      </c>
      <c r="X20" s="277" t="str">
        <f t="shared" si="1"/>
        <v/>
      </c>
      <c r="Y20" s="277"/>
      <c r="Z20" s="277"/>
      <c r="AA20" s="24" t="s">
        <v>20</v>
      </c>
      <c r="AB20" s="276" t="str">
        <f t="shared" ref="AB20:AB24" si="5">IF(AND($AC$8&gt;0,F20&gt;0),F20,"")</f>
        <v/>
      </c>
      <c r="AC20" s="277"/>
      <c r="AD20" s="24" t="s">
        <v>21</v>
      </c>
      <c r="AE20" s="47" t="str">
        <f>IF(AC8="","",AC9/10)</f>
        <v/>
      </c>
      <c r="AF20" s="24" t="s">
        <v>24</v>
      </c>
      <c r="AG20" s="277" t="str">
        <f t="shared" si="2"/>
        <v/>
      </c>
      <c r="AH20" s="277"/>
      <c r="AI20" s="277"/>
      <c r="AJ20" s="22" t="s">
        <v>20</v>
      </c>
    </row>
    <row r="21" spans="2:36" ht="21" customHeight="1" x14ac:dyDescent="0.15">
      <c r="B21" s="254" t="s">
        <v>179</v>
      </c>
      <c r="C21" s="255"/>
      <c r="D21" s="255"/>
      <c r="E21" s="256"/>
      <c r="F21" s="257"/>
      <c r="G21" s="258"/>
      <c r="H21" s="258"/>
      <c r="I21" s="25" t="s">
        <v>20</v>
      </c>
      <c r="J21" s="274" t="str">
        <f t="shared" si="0"/>
        <v/>
      </c>
      <c r="K21" s="275"/>
      <c r="L21" s="24" t="s">
        <v>21</v>
      </c>
      <c r="M21" s="49" t="str">
        <f>IF(F21="","",K9/10)</f>
        <v/>
      </c>
      <c r="N21" s="24" t="s">
        <v>24</v>
      </c>
      <c r="O21" s="275" t="str">
        <f>IF(F21="","",J21*M21)</f>
        <v/>
      </c>
      <c r="P21" s="275"/>
      <c r="Q21" s="275"/>
      <c r="R21" s="22" t="s">
        <v>20</v>
      </c>
      <c r="S21" s="276" t="str">
        <f t="shared" si="3"/>
        <v/>
      </c>
      <c r="T21" s="277"/>
      <c r="U21" s="24" t="s">
        <v>21</v>
      </c>
      <c r="V21" s="47" t="str">
        <f t="shared" si="4"/>
        <v/>
      </c>
      <c r="W21" s="24" t="s">
        <v>24</v>
      </c>
      <c r="X21" s="277" t="str">
        <f t="shared" si="1"/>
        <v/>
      </c>
      <c r="Y21" s="277"/>
      <c r="Z21" s="277"/>
      <c r="AA21" s="24" t="s">
        <v>20</v>
      </c>
      <c r="AB21" s="276" t="str">
        <f>IF(AND($AC$8&gt;0,F21&gt;0),F21,"")</f>
        <v/>
      </c>
      <c r="AC21" s="277"/>
      <c r="AD21" s="24" t="s">
        <v>21</v>
      </c>
      <c r="AE21" s="47" t="str">
        <f>IF(AC8="","",AC9/10)</f>
        <v/>
      </c>
      <c r="AF21" s="24" t="s">
        <v>24</v>
      </c>
      <c r="AG21" s="277" t="str">
        <f>IF(AB21="","",AB21*AE21)</f>
        <v/>
      </c>
      <c r="AH21" s="277"/>
      <c r="AI21" s="277"/>
      <c r="AJ21" s="22" t="s">
        <v>20</v>
      </c>
    </row>
    <row r="22" spans="2:36" ht="21" customHeight="1" x14ac:dyDescent="0.15">
      <c r="B22" s="254"/>
      <c r="C22" s="255"/>
      <c r="D22" s="255"/>
      <c r="E22" s="256"/>
      <c r="F22" s="257"/>
      <c r="G22" s="258"/>
      <c r="H22" s="258"/>
      <c r="I22" s="25" t="s">
        <v>20</v>
      </c>
      <c r="J22" s="274" t="str">
        <f t="shared" si="0"/>
        <v/>
      </c>
      <c r="K22" s="275"/>
      <c r="L22" s="24" t="s">
        <v>21</v>
      </c>
      <c r="M22" s="49" t="str">
        <f>IF(F22="","",K9/10)</f>
        <v/>
      </c>
      <c r="N22" s="24" t="s">
        <v>24</v>
      </c>
      <c r="O22" s="275" t="str">
        <f t="shared" ref="O22:O23" si="6">IF(F22="","",J22*M22)</f>
        <v/>
      </c>
      <c r="P22" s="275"/>
      <c r="Q22" s="275"/>
      <c r="R22" s="22" t="s">
        <v>20</v>
      </c>
      <c r="S22" s="276" t="str">
        <f t="shared" si="3"/>
        <v/>
      </c>
      <c r="T22" s="277"/>
      <c r="U22" s="24" t="s">
        <v>21</v>
      </c>
      <c r="V22" s="47" t="str">
        <f t="shared" si="4"/>
        <v/>
      </c>
      <c r="W22" s="24" t="s">
        <v>24</v>
      </c>
      <c r="X22" s="277" t="str">
        <f t="shared" si="1"/>
        <v/>
      </c>
      <c r="Y22" s="277"/>
      <c r="Z22" s="277"/>
      <c r="AA22" s="24" t="s">
        <v>20</v>
      </c>
      <c r="AB22" s="276" t="str">
        <f t="shared" si="5"/>
        <v/>
      </c>
      <c r="AC22" s="277"/>
      <c r="AD22" s="24" t="s">
        <v>21</v>
      </c>
      <c r="AE22" s="47" t="str">
        <f>IF(AC8="","",AC9/10)</f>
        <v/>
      </c>
      <c r="AF22" s="24" t="s">
        <v>24</v>
      </c>
      <c r="AG22" s="277" t="str">
        <f t="shared" si="2"/>
        <v/>
      </c>
      <c r="AH22" s="277"/>
      <c r="AI22" s="277"/>
      <c r="AJ22" s="22" t="s">
        <v>20</v>
      </c>
    </row>
    <row r="23" spans="2:36" ht="21" customHeight="1" x14ac:dyDescent="0.15">
      <c r="B23" s="254"/>
      <c r="C23" s="255"/>
      <c r="D23" s="255"/>
      <c r="E23" s="256"/>
      <c r="F23" s="257"/>
      <c r="G23" s="258"/>
      <c r="H23" s="258"/>
      <c r="I23" s="25" t="s">
        <v>20</v>
      </c>
      <c r="J23" s="274" t="str">
        <f t="shared" si="0"/>
        <v/>
      </c>
      <c r="K23" s="275"/>
      <c r="L23" s="24" t="s">
        <v>21</v>
      </c>
      <c r="M23" s="49" t="str">
        <f>IF(F23="","",K9/10)</f>
        <v/>
      </c>
      <c r="N23" s="24" t="s">
        <v>24</v>
      </c>
      <c r="O23" s="275" t="str">
        <f t="shared" si="6"/>
        <v/>
      </c>
      <c r="P23" s="275"/>
      <c r="Q23" s="275"/>
      <c r="R23" s="22" t="s">
        <v>20</v>
      </c>
      <c r="S23" s="276" t="str">
        <f t="shared" si="3"/>
        <v/>
      </c>
      <c r="T23" s="277"/>
      <c r="U23" s="24" t="s">
        <v>21</v>
      </c>
      <c r="V23" s="47" t="str">
        <f t="shared" si="4"/>
        <v/>
      </c>
      <c r="W23" s="24" t="s">
        <v>24</v>
      </c>
      <c r="X23" s="277" t="str">
        <f t="shared" si="1"/>
        <v/>
      </c>
      <c r="Y23" s="277"/>
      <c r="Z23" s="277"/>
      <c r="AA23" s="24" t="s">
        <v>20</v>
      </c>
      <c r="AB23" s="276" t="str">
        <f t="shared" si="5"/>
        <v/>
      </c>
      <c r="AC23" s="277"/>
      <c r="AD23" s="24" t="s">
        <v>21</v>
      </c>
      <c r="AE23" s="47" t="str">
        <f>IF(AC8="","",AC9/10)</f>
        <v/>
      </c>
      <c r="AF23" s="24" t="s">
        <v>24</v>
      </c>
      <c r="AG23" s="277" t="str">
        <f t="shared" si="2"/>
        <v/>
      </c>
      <c r="AH23" s="277"/>
      <c r="AI23" s="277"/>
      <c r="AJ23" s="22" t="s">
        <v>20</v>
      </c>
    </row>
    <row r="24" spans="2:36" ht="21" customHeight="1" x14ac:dyDescent="0.15">
      <c r="B24" s="261"/>
      <c r="C24" s="262"/>
      <c r="D24" s="262"/>
      <c r="E24" s="263"/>
      <c r="F24" s="257"/>
      <c r="G24" s="258"/>
      <c r="H24" s="258"/>
      <c r="I24" s="13" t="s">
        <v>20</v>
      </c>
      <c r="J24" s="278" t="str">
        <f t="shared" si="0"/>
        <v/>
      </c>
      <c r="K24" s="279"/>
      <c r="L24" s="80" t="s">
        <v>21</v>
      </c>
      <c r="M24" s="48" t="str">
        <f>IF(F24="","",K9/10)</f>
        <v/>
      </c>
      <c r="N24" s="80" t="s">
        <v>24</v>
      </c>
      <c r="O24" s="279" t="str">
        <f>IF(F24="","",J24*M24)</f>
        <v/>
      </c>
      <c r="P24" s="279"/>
      <c r="Q24" s="279"/>
      <c r="R24" s="8" t="s">
        <v>20</v>
      </c>
      <c r="S24" s="285" t="str">
        <f t="shared" si="3"/>
        <v/>
      </c>
      <c r="T24" s="286"/>
      <c r="U24" s="80" t="s">
        <v>21</v>
      </c>
      <c r="V24" s="46" t="str">
        <f t="shared" si="4"/>
        <v/>
      </c>
      <c r="W24" s="80" t="s">
        <v>24</v>
      </c>
      <c r="X24" s="273" t="str">
        <f t="shared" si="1"/>
        <v/>
      </c>
      <c r="Y24" s="273"/>
      <c r="Z24" s="273"/>
      <c r="AA24" s="80" t="s">
        <v>20</v>
      </c>
      <c r="AB24" s="285" t="str">
        <f t="shared" si="5"/>
        <v/>
      </c>
      <c r="AC24" s="286"/>
      <c r="AD24" s="80" t="s">
        <v>21</v>
      </c>
      <c r="AE24" s="46" t="str">
        <f>IF(AC8="","",AC9/10)</f>
        <v/>
      </c>
      <c r="AF24" s="80" t="s">
        <v>24</v>
      </c>
      <c r="AG24" s="273" t="str">
        <f>IF(AB24="","",AB24*AE24)</f>
        <v/>
      </c>
      <c r="AH24" s="273"/>
      <c r="AI24" s="273"/>
      <c r="AJ24" s="8" t="s">
        <v>20</v>
      </c>
    </row>
    <row r="25" spans="2:36" ht="21" customHeight="1" thickBot="1" x14ac:dyDescent="0.2">
      <c r="B25" s="236" t="s">
        <v>15</v>
      </c>
      <c r="C25" s="237"/>
      <c r="D25" s="237"/>
      <c r="E25" s="237"/>
      <c r="F25" s="237"/>
      <c r="G25" s="237"/>
      <c r="H25" s="237"/>
      <c r="I25" s="237"/>
      <c r="J25" s="26" t="s">
        <v>32</v>
      </c>
      <c r="K25" s="280" t="str">
        <f>IF(SUM(O19:Q24)=0,"",SUM(O19:Q24))</f>
        <v/>
      </c>
      <c r="L25" s="281"/>
      <c r="M25" s="281"/>
      <c r="N25" s="281"/>
      <c r="O25" s="281"/>
      <c r="P25" s="281"/>
      <c r="Q25" s="281"/>
      <c r="R25" s="83" t="s">
        <v>20</v>
      </c>
      <c r="S25" s="26" t="s">
        <v>33</v>
      </c>
      <c r="T25" s="282" t="str">
        <f>IF(COUNT(X19:Z24)=0,"",SUM(X19:Z24))</f>
        <v/>
      </c>
      <c r="U25" s="283"/>
      <c r="V25" s="283"/>
      <c r="W25" s="283"/>
      <c r="X25" s="283"/>
      <c r="Y25" s="283"/>
      <c r="Z25" s="283"/>
      <c r="AA25" s="82" t="s">
        <v>20</v>
      </c>
      <c r="AB25" s="26" t="s">
        <v>34</v>
      </c>
      <c r="AC25" s="282" t="str">
        <f>IF(COUNT(AG19:AI24)=0,"",SUM(AG19:AI24))</f>
        <v/>
      </c>
      <c r="AD25" s="283"/>
      <c r="AE25" s="283"/>
      <c r="AF25" s="283"/>
      <c r="AG25" s="283"/>
      <c r="AH25" s="283"/>
      <c r="AI25" s="283"/>
      <c r="AJ25" s="83" t="s">
        <v>20</v>
      </c>
    </row>
    <row r="26" spans="2:36" ht="13.5" customHeight="1" x14ac:dyDescent="0.15"/>
    <row r="27" spans="2:36" ht="13.5" customHeight="1" thickBot="1" x14ac:dyDescent="0.2"/>
    <row r="28" spans="2:36" ht="6" customHeight="1" x14ac:dyDescent="0.15">
      <c r="I28" s="41"/>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42"/>
    </row>
    <row r="29" spans="2:36" ht="21" customHeight="1" x14ac:dyDescent="0.15">
      <c r="B29" s="5"/>
      <c r="C29" s="5"/>
      <c r="D29" s="5"/>
      <c r="E29" s="5"/>
      <c r="I29" s="12"/>
      <c r="J29" s="80"/>
      <c r="K29" s="67"/>
      <c r="L29" s="80" t="s">
        <v>4</v>
      </c>
      <c r="M29" s="67"/>
      <c r="N29" s="5" t="s">
        <v>49</v>
      </c>
      <c r="O29" s="5"/>
      <c r="P29" s="5"/>
      <c r="Q29" s="5"/>
      <c r="R29" s="5"/>
      <c r="S29" s="5"/>
      <c r="T29" s="5"/>
      <c r="U29" s="5"/>
      <c r="V29" s="5"/>
      <c r="W29" s="5"/>
      <c r="X29" s="5"/>
      <c r="Y29" s="5"/>
      <c r="Z29" s="5"/>
      <c r="AA29" s="5"/>
      <c r="AB29" s="5"/>
      <c r="AC29" s="5"/>
      <c r="AD29" s="5"/>
      <c r="AE29" s="5"/>
      <c r="AF29" s="5"/>
      <c r="AG29" s="5"/>
      <c r="AH29" s="5"/>
      <c r="AI29" s="5"/>
      <c r="AJ29" s="43"/>
    </row>
    <row r="30" spans="2:36" ht="9" customHeight="1" x14ac:dyDescent="0.15">
      <c r="B30" s="5"/>
      <c r="C30" s="5"/>
      <c r="D30" s="5"/>
      <c r="E30" s="5"/>
      <c r="I30" s="12"/>
      <c r="J30" s="5"/>
      <c r="K30" s="5"/>
      <c r="L30" s="5"/>
      <c r="M30" s="5"/>
      <c r="N30" s="5"/>
      <c r="O30" s="5"/>
      <c r="P30" s="5"/>
      <c r="Q30" s="5"/>
      <c r="R30" s="5"/>
      <c r="S30" s="5"/>
      <c r="T30" s="5"/>
      <c r="U30" s="5"/>
      <c r="V30" s="5"/>
      <c r="W30" s="5"/>
      <c r="X30" s="5"/>
      <c r="Y30" s="5"/>
      <c r="Z30" s="5"/>
      <c r="AA30" s="5"/>
      <c r="AB30" s="5"/>
      <c r="AC30" s="5"/>
      <c r="AD30" s="5"/>
      <c r="AE30" s="5"/>
      <c r="AF30" s="5"/>
      <c r="AG30" s="5"/>
      <c r="AH30" s="5"/>
      <c r="AI30" s="5"/>
      <c r="AJ30" s="43"/>
    </row>
    <row r="31" spans="2:36" ht="21" customHeight="1" x14ac:dyDescent="0.15">
      <c r="B31" s="5"/>
      <c r="C31" s="5"/>
      <c r="D31" s="5"/>
      <c r="E31" s="5"/>
      <c r="I31" s="12"/>
      <c r="J31" s="80"/>
      <c r="K31" s="67"/>
      <c r="L31" s="80" t="s">
        <v>4</v>
      </c>
      <c r="M31" s="67"/>
      <c r="N31" s="80" t="s">
        <v>48</v>
      </c>
      <c r="O31" s="67"/>
      <c r="P31" s="80" t="s">
        <v>5</v>
      </c>
      <c r="R31" s="5"/>
      <c r="S31" s="5"/>
      <c r="T31" s="214" t="s">
        <v>51</v>
      </c>
      <c r="U31" s="214"/>
      <c r="V31" s="214"/>
      <c r="W31" s="214"/>
      <c r="Z31" s="284" t="s">
        <v>52</v>
      </c>
      <c r="AA31" s="284"/>
      <c r="AB31" s="67"/>
      <c r="AC31" s="67"/>
      <c r="AD31" s="67"/>
      <c r="AE31" s="67"/>
      <c r="AF31" s="67"/>
      <c r="AG31" s="67"/>
      <c r="AH31" s="5"/>
      <c r="AI31" s="5"/>
      <c r="AJ31" s="43"/>
    </row>
    <row r="32" spans="2:36" ht="21" customHeight="1" x14ac:dyDescent="0.15">
      <c r="B32" s="5"/>
      <c r="C32" s="5"/>
      <c r="D32" s="5"/>
      <c r="E32" s="5"/>
      <c r="I32" s="12"/>
      <c r="J32" s="5"/>
      <c r="K32" s="5"/>
      <c r="L32" s="5"/>
      <c r="M32" s="5"/>
      <c r="N32" s="5"/>
      <c r="O32" s="5"/>
      <c r="P32" s="5"/>
      <c r="Q32" s="5"/>
      <c r="R32" s="5"/>
      <c r="S32" s="5"/>
      <c r="T32" s="214"/>
      <c r="U32" s="214"/>
      <c r="V32" s="214"/>
      <c r="W32" s="214"/>
      <c r="Z32" s="284" t="s">
        <v>53</v>
      </c>
      <c r="AA32" s="284"/>
      <c r="AB32" s="67"/>
      <c r="AC32" s="67"/>
      <c r="AD32" s="67"/>
      <c r="AE32" s="67"/>
      <c r="AF32" s="68"/>
      <c r="AG32" s="67"/>
      <c r="AH32" s="5"/>
      <c r="AI32" s="80" t="s">
        <v>54</v>
      </c>
      <c r="AJ32" s="43"/>
    </row>
    <row r="33" spans="1:38" ht="6" customHeight="1" thickBot="1" x14ac:dyDescent="0.2">
      <c r="B33" s="5"/>
      <c r="C33" s="5"/>
      <c r="D33" s="5"/>
      <c r="E33" s="5"/>
      <c r="I33" s="44"/>
      <c r="J33" s="9"/>
      <c r="K33" s="9"/>
      <c r="L33" s="9"/>
      <c r="M33" s="9"/>
      <c r="N33" s="9"/>
      <c r="O33" s="9"/>
      <c r="P33" s="9"/>
      <c r="Q33" s="9"/>
      <c r="R33" s="9"/>
      <c r="S33" s="9"/>
      <c r="T33" s="9"/>
      <c r="U33" s="9"/>
      <c r="V33" s="9"/>
      <c r="W33" s="9"/>
      <c r="X33" s="9"/>
      <c r="Y33" s="9"/>
      <c r="Z33" s="9"/>
      <c r="AA33" s="9"/>
      <c r="AB33" s="9"/>
      <c r="AC33" s="9"/>
      <c r="AD33" s="9"/>
      <c r="AE33" s="9"/>
      <c r="AF33" s="9"/>
      <c r="AG33" s="9"/>
      <c r="AH33" s="9"/>
      <c r="AI33" s="9"/>
      <c r="AJ33" s="45"/>
    </row>
    <row r="35" spans="1:38" ht="21" customHeight="1" thickBo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8" ht="21" customHeight="1" thickTop="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8" ht="2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144"/>
      <c r="AE37" s="144"/>
      <c r="AF37" s="144"/>
      <c r="AG37" s="144"/>
      <c r="AH37" s="144"/>
      <c r="AI37" s="144"/>
      <c r="AJ37" s="144"/>
      <c r="AK37" s="5"/>
    </row>
    <row r="38" spans="1:38" ht="2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144"/>
      <c r="AE38" s="144"/>
      <c r="AF38" s="144"/>
      <c r="AG38" s="144"/>
      <c r="AH38" s="144"/>
      <c r="AI38" s="144"/>
      <c r="AJ38" s="144"/>
      <c r="AK38" s="5"/>
    </row>
    <row r="39" spans="1:38" ht="21" customHeight="1" x14ac:dyDescent="0.15">
      <c r="B39" s="53"/>
      <c r="C39" s="53"/>
      <c r="D39" s="53"/>
      <c r="E39" s="53"/>
      <c r="F39" s="51"/>
      <c r="G39" s="51"/>
      <c r="H39" s="51"/>
      <c r="J39" s="52"/>
      <c r="K39" s="52"/>
      <c r="L39" s="52"/>
      <c r="M39" s="52"/>
      <c r="N39" s="287" t="s">
        <v>56</v>
      </c>
      <c r="O39" s="287"/>
      <c r="P39" s="287"/>
      <c r="Q39" s="287"/>
      <c r="R39" s="287"/>
      <c r="S39" s="287"/>
      <c r="T39" s="287"/>
      <c r="U39" s="287"/>
      <c r="V39" s="287"/>
      <c r="W39" s="287"/>
      <c r="X39" s="287"/>
      <c r="Y39" s="287"/>
      <c r="Z39" s="52"/>
      <c r="AA39" s="52"/>
      <c r="AB39" s="52"/>
    </row>
    <row r="40" spans="1:38" ht="21" customHeight="1" thickBot="1" x14ac:dyDescent="0.2"/>
    <row r="41" spans="1:38" ht="21" customHeight="1" x14ac:dyDescent="0.15">
      <c r="B41" s="288" t="s">
        <v>25</v>
      </c>
      <c r="C41" s="289"/>
      <c r="D41" s="289"/>
      <c r="E41" s="290"/>
      <c r="F41" s="297" t="s">
        <v>10</v>
      </c>
      <c r="G41" s="206"/>
      <c r="H41" s="206"/>
      <c r="I41" s="298"/>
      <c r="J41" s="27" t="s">
        <v>35</v>
      </c>
      <c r="K41" s="28"/>
      <c r="L41" s="28"/>
      <c r="M41" s="299" t="str">
        <f>IF(K8="","",ROUNDDOWN(K16/K8,2))</f>
        <v/>
      </c>
      <c r="N41" s="299"/>
      <c r="O41" s="299"/>
      <c r="P41" s="299"/>
      <c r="Q41" s="299"/>
      <c r="R41" s="79" t="s">
        <v>20</v>
      </c>
      <c r="S41" s="35" t="s">
        <v>38</v>
      </c>
      <c r="T41" s="28"/>
      <c r="U41" s="28"/>
      <c r="V41" s="300" t="str">
        <f>IF(T8="","",ROUNDDOWN(T16/T8,2))</f>
        <v/>
      </c>
      <c r="W41" s="300"/>
      <c r="X41" s="300"/>
      <c r="Y41" s="300"/>
      <c r="Z41" s="300"/>
      <c r="AA41" s="84" t="s">
        <v>20</v>
      </c>
      <c r="AB41" s="27" t="s">
        <v>41</v>
      </c>
      <c r="AC41" s="28"/>
      <c r="AD41" s="28"/>
      <c r="AE41" s="300" t="str">
        <f>IF(AC8="","",ROUNDDOWN(AC16/AC8,2))</f>
        <v/>
      </c>
      <c r="AF41" s="300"/>
      <c r="AG41" s="300"/>
      <c r="AH41" s="300"/>
      <c r="AI41" s="300"/>
      <c r="AJ41" s="84" t="s">
        <v>20</v>
      </c>
    </row>
    <row r="42" spans="1:38" ht="21" customHeight="1" x14ac:dyDescent="0.15">
      <c r="B42" s="291"/>
      <c r="C42" s="292"/>
      <c r="D42" s="292"/>
      <c r="E42" s="293"/>
      <c r="F42" s="301" t="s">
        <v>16</v>
      </c>
      <c r="G42" s="302"/>
      <c r="H42" s="302"/>
      <c r="I42" s="303"/>
      <c r="J42" s="33" t="s">
        <v>36</v>
      </c>
      <c r="K42" s="30"/>
      <c r="L42" s="30"/>
      <c r="M42" s="315" t="str">
        <f>IF(K8="","",ROUNDDOWN(K25/22,2))</f>
        <v/>
      </c>
      <c r="N42" s="315"/>
      <c r="O42" s="315"/>
      <c r="P42" s="315"/>
      <c r="Q42" s="315"/>
      <c r="R42" s="31" t="s">
        <v>20</v>
      </c>
      <c r="S42" s="36" t="s">
        <v>39</v>
      </c>
      <c r="T42" s="30"/>
      <c r="U42" s="30"/>
      <c r="V42" s="316" t="str">
        <f>IF(T8="","",ROUNDDOWN(T25/22,2))</f>
        <v/>
      </c>
      <c r="W42" s="316"/>
      <c r="X42" s="316"/>
      <c r="Y42" s="316"/>
      <c r="Z42" s="316"/>
      <c r="AA42" s="32" t="s">
        <v>20</v>
      </c>
      <c r="AB42" s="33" t="s">
        <v>42</v>
      </c>
      <c r="AC42" s="30"/>
      <c r="AD42" s="30"/>
      <c r="AE42" s="316" t="str">
        <f>IF(AC8="","",ROUNDDOWN(AC25/22,2))</f>
        <v/>
      </c>
      <c r="AF42" s="316"/>
      <c r="AG42" s="316"/>
      <c r="AH42" s="316"/>
      <c r="AI42" s="316"/>
      <c r="AJ42" s="32" t="s">
        <v>20</v>
      </c>
    </row>
    <row r="43" spans="1:38" ht="21" customHeight="1" thickBot="1" x14ac:dyDescent="0.2">
      <c r="B43" s="294"/>
      <c r="C43" s="295"/>
      <c r="D43" s="295"/>
      <c r="E43" s="296"/>
      <c r="F43" s="317" t="s">
        <v>15</v>
      </c>
      <c r="G43" s="237"/>
      <c r="H43" s="237"/>
      <c r="I43" s="238"/>
      <c r="J43" s="34" t="s">
        <v>37</v>
      </c>
      <c r="K43" s="9"/>
      <c r="L43" s="9"/>
      <c r="M43" s="318" t="str">
        <f>IF(K8="","",(ROUNDDOWN(M41+M42,0)))</f>
        <v/>
      </c>
      <c r="N43" s="318"/>
      <c r="O43" s="318"/>
      <c r="P43" s="318"/>
      <c r="Q43" s="318"/>
      <c r="R43" s="10" t="s">
        <v>20</v>
      </c>
      <c r="S43" s="37" t="s">
        <v>40</v>
      </c>
      <c r="T43" s="9"/>
      <c r="U43" s="9"/>
      <c r="V43" s="319" t="str">
        <f>IF(T8="","",(ROUNDDOWN(V41+V42,0)))</f>
        <v/>
      </c>
      <c r="W43" s="319"/>
      <c r="X43" s="319"/>
      <c r="Y43" s="319"/>
      <c r="Z43" s="319"/>
      <c r="AA43" s="11" t="s">
        <v>20</v>
      </c>
      <c r="AB43" s="34" t="s">
        <v>43</v>
      </c>
      <c r="AC43" s="9"/>
      <c r="AD43" s="9"/>
      <c r="AE43" s="319" t="str">
        <f>IF(AC8="","",(ROUNDDOWN(AE41+AE42,0)))</f>
        <v/>
      </c>
      <c r="AF43" s="319"/>
      <c r="AG43" s="319"/>
      <c r="AH43" s="319"/>
      <c r="AI43" s="319"/>
      <c r="AJ43" s="11" t="s">
        <v>20</v>
      </c>
    </row>
    <row r="45" spans="1:38" ht="21" customHeight="1" x14ac:dyDescent="0.15">
      <c r="B45" s="304" t="s">
        <v>101</v>
      </c>
      <c r="C45" s="304"/>
      <c r="D45" s="305"/>
      <c r="E45" s="306"/>
      <c r="F45" s="307"/>
      <c r="I45" s="54" t="s">
        <v>57</v>
      </c>
      <c r="J45" s="54"/>
      <c r="K45" s="54"/>
      <c r="L45" s="54"/>
    </row>
    <row r="46" spans="1:38" ht="21" customHeight="1" thickBot="1" x14ac:dyDescent="0.2">
      <c r="B46" s="308" t="s">
        <v>100</v>
      </c>
      <c r="C46" s="308"/>
      <c r="D46" s="309" t="str">
        <f>IF(D45="","",ROUNDDOWN(D45/264,0))</f>
        <v/>
      </c>
      <c r="E46" s="310"/>
      <c r="F46" s="311"/>
      <c r="J46" s="1" t="s">
        <v>208</v>
      </c>
      <c r="Q46" s="1" t="s">
        <v>75</v>
      </c>
    </row>
    <row r="47" spans="1:38" ht="21" customHeight="1" thickTop="1" thickBot="1" x14ac:dyDescent="0.2">
      <c r="B47" s="312" t="s">
        <v>102</v>
      </c>
      <c r="C47" s="313"/>
      <c r="D47" s="314" t="s">
        <v>103</v>
      </c>
      <c r="E47" s="314"/>
      <c r="F47" s="314"/>
      <c r="I47" s="55" t="s">
        <v>58</v>
      </c>
      <c r="J47" s="320"/>
      <c r="K47" s="320"/>
      <c r="L47" s="320"/>
      <c r="M47" s="1" t="s">
        <v>72</v>
      </c>
      <c r="N47" s="1" t="s">
        <v>61</v>
      </c>
      <c r="O47" s="321" t="s">
        <v>74</v>
      </c>
      <c r="P47" s="321"/>
      <c r="Q47" s="321"/>
      <c r="R47" s="322" t="str">
        <f>IF(J47="","",ROUND(J47/22,-1))</f>
        <v/>
      </c>
      <c r="S47" s="323"/>
      <c r="T47" s="2" t="s">
        <v>59</v>
      </c>
      <c r="V47" s="57" t="s">
        <v>60</v>
      </c>
    </row>
    <row r="48" spans="1:38" ht="21" customHeight="1" thickTop="1" x14ac:dyDescent="0.15">
      <c r="B48" s="324" t="str">
        <f>IF(D45="","",IF(R49&gt;D46,K8,0))</f>
        <v/>
      </c>
      <c r="C48" s="324"/>
      <c r="D48" s="325">
        <f>IF(D45="",0,D46*K8)</f>
        <v>0</v>
      </c>
      <c r="E48" s="325"/>
      <c r="F48" s="325"/>
      <c r="J48" s="1" t="s">
        <v>71</v>
      </c>
      <c r="Q48" s="1" t="s">
        <v>98</v>
      </c>
      <c r="AE48" s="69" t="s">
        <v>104</v>
      </c>
      <c r="AF48" s="70"/>
      <c r="AG48" s="70"/>
      <c r="AH48" s="70"/>
      <c r="AI48" s="70"/>
      <c r="AJ48" s="71"/>
      <c r="AK48" s="72"/>
      <c r="AL48" s="5"/>
    </row>
    <row r="49" spans="2:38" ht="21" customHeight="1" x14ac:dyDescent="0.15">
      <c r="B49" s="324" t="str">
        <f>IF(D45="","",IF(R49&gt;D46,T8,0))</f>
        <v/>
      </c>
      <c r="C49" s="324"/>
      <c r="D49" s="325">
        <f>IF(D45="",0,D46*T8)</f>
        <v>0</v>
      </c>
      <c r="E49" s="325"/>
      <c r="F49" s="325"/>
      <c r="I49" s="55" t="s">
        <v>58</v>
      </c>
      <c r="J49" s="322" t="str">
        <f>R47</f>
        <v/>
      </c>
      <c r="K49" s="323"/>
      <c r="L49" s="323"/>
      <c r="M49" s="1" t="s">
        <v>72</v>
      </c>
      <c r="N49" s="1" t="s">
        <v>64</v>
      </c>
      <c r="O49" s="321" t="s">
        <v>76</v>
      </c>
      <c r="P49" s="321"/>
      <c r="Q49" s="321"/>
      <c r="R49" s="322" t="str">
        <f>IF(J49="","",ROUND(J49*2/3,0))</f>
        <v/>
      </c>
      <c r="S49" s="323"/>
      <c r="T49" s="2" t="s">
        <v>59</v>
      </c>
      <c r="V49" s="58" t="s">
        <v>99</v>
      </c>
      <c r="AE49" s="76" t="s">
        <v>105</v>
      </c>
      <c r="AF49" s="5"/>
      <c r="AG49" s="5"/>
      <c r="AH49" s="5"/>
      <c r="AI49" s="5"/>
      <c r="AJ49" s="73"/>
      <c r="AK49" s="72"/>
      <c r="AL49" s="5"/>
    </row>
    <row r="50" spans="2:38" ht="21" customHeight="1" x14ac:dyDescent="0.15">
      <c r="B50" s="324" t="str">
        <f>IF(D45="","",IF(R49&gt;D46,AC8,0))</f>
        <v/>
      </c>
      <c r="C50" s="324"/>
      <c r="D50" s="325">
        <f>IF(D45="",0,D46*AC8)</f>
        <v>0</v>
      </c>
      <c r="E50" s="325"/>
      <c r="F50" s="325"/>
      <c r="I50" s="54" t="s">
        <v>109</v>
      </c>
      <c r="P50" s="54" t="s">
        <v>62</v>
      </c>
      <c r="Y50" s="54" t="s">
        <v>63</v>
      </c>
      <c r="AE50" s="76" t="s">
        <v>108</v>
      </c>
      <c r="AF50" s="5"/>
      <c r="AG50" s="5"/>
      <c r="AH50" s="5"/>
      <c r="AI50" s="5"/>
      <c r="AJ50" s="73"/>
      <c r="AK50" s="72"/>
      <c r="AL50" s="5"/>
    </row>
    <row r="51" spans="2:38" ht="21" customHeight="1" x14ac:dyDescent="0.15">
      <c r="I51" s="55" t="s">
        <v>58</v>
      </c>
      <c r="J51" s="1" t="s">
        <v>77</v>
      </c>
      <c r="K51" s="333" t="str">
        <f>M43</f>
        <v/>
      </c>
      <c r="L51" s="334"/>
      <c r="M51" s="1" t="s">
        <v>80</v>
      </c>
      <c r="P51" s="330" t="s">
        <v>83</v>
      </c>
      <c r="Q51" s="330"/>
      <c r="R51" s="330"/>
      <c r="S51" s="55" t="s">
        <v>58</v>
      </c>
      <c r="T51" s="1" t="str">
        <f>IF(K51="","",IF(R49&gt;K51,K8,0))</f>
        <v/>
      </c>
      <c r="U51" s="1" t="s">
        <v>84</v>
      </c>
      <c r="Y51" s="331" t="s">
        <v>87</v>
      </c>
      <c r="Z51" s="331"/>
      <c r="AA51" s="1" t="s">
        <v>65</v>
      </c>
      <c r="AB51" s="332" t="str">
        <f>IF(K51="","",K51*T51)</f>
        <v/>
      </c>
      <c r="AC51" s="332"/>
      <c r="AD51" s="1" t="s">
        <v>66</v>
      </c>
      <c r="AE51" s="72"/>
      <c r="AF51" s="326" t="str">
        <f>IF(K51="","",IF(K51&gt;=D46,IF(K9=0,IF(AB51&gt;=D53,D53,AB51),AB51),D48))</f>
        <v/>
      </c>
      <c r="AG51" s="326"/>
      <c r="AH51" s="326"/>
      <c r="AI51" s="5" t="s">
        <v>66</v>
      </c>
      <c r="AJ51" s="73"/>
      <c r="AK51" s="72"/>
      <c r="AL51" s="5"/>
    </row>
    <row r="52" spans="2:38" ht="21" customHeight="1" x14ac:dyDescent="0.15">
      <c r="B52" s="327" t="s">
        <v>110</v>
      </c>
      <c r="C52" s="234"/>
      <c r="D52" s="234"/>
      <c r="E52" s="234"/>
      <c r="F52" s="328"/>
      <c r="I52" s="55" t="s">
        <v>58</v>
      </c>
      <c r="J52" s="1" t="s">
        <v>78</v>
      </c>
      <c r="K52" s="329" t="str">
        <f>V43</f>
        <v/>
      </c>
      <c r="L52" s="329"/>
      <c r="M52" s="1" t="s">
        <v>81</v>
      </c>
      <c r="P52" s="330" t="s">
        <v>85</v>
      </c>
      <c r="Q52" s="330"/>
      <c r="R52" s="330"/>
      <c r="S52" s="55" t="s">
        <v>58</v>
      </c>
      <c r="T52" s="1" t="str">
        <f>IF(K52="","",IF(R49&gt;K52,T8,0))</f>
        <v/>
      </c>
      <c r="U52" s="1" t="s">
        <v>89</v>
      </c>
      <c r="Y52" s="331" t="s">
        <v>88</v>
      </c>
      <c r="Z52" s="331"/>
      <c r="AA52" s="1" t="s">
        <v>65</v>
      </c>
      <c r="AB52" s="332" t="str">
        <f>IF(K52="","",K52*T52)</f>
        <v/>
      </c>
      <c r="AC52" s="332"/>
      <c r="AD52" s="1" t="s">
        <v>66</v>
      </c>
      <c r="AE52" s="72"/>
      <c r="AF52" s="326" t="str">
        <f>IF(K52="","",IF(K52&gt;=D46,IF(T9=0,IF(AB52&gt;=D54,D54,AB52),AB52),D49))</f>
        <v/>
      </c>
      <c r="AG52" s="326"/>
      <c r="AH52" s="326"/>
      <c r="AI52" s="5" t="s">
        <v>66</v>
      </c>
      <c r="AJ52" s="73"/>
      <c r="AK52" s="72"/>
      <c r="AL52" s="5"/>
    </row>
    <row r="53" spans="2:38" ht="21" customHeight="1" x14ac:dyDescent="0.15">
      <c r="B53" s="304" t="s">
        <v>111</v>
      </c>
      <c r="C53" s="304"/>
      <c r="D53" s="325" t="str">
        <f>K25</f>
        <v/>
      </c>
      <c r="E53" s="340"/>
      <c r="F53" s="340"/>
      <c r="I53" s="55" t="s">
        <v>58</v>
      </c>
      <c r="J53" s="1" t="s">
        <v>79</v>
      </c>
      <c r="K53" s="333" t="str">
        <f>AE43</f>
        <v/>
      </c>
      <c r="L53" s="334"/>
      <c r="M53" s="1" t="s">
        <v>82</v>
      </c>
      <c r="P53" s="343" t="s">
        <v>86</v>
      </c>
      <c r="Q53" s="343"/>
      <c r="R53" s="343"/>
      <c r="S53" s="62" t="s">
        <v>58</v>
      </c>
      <c r="T53" s="59" t="str">
        <f>IF(K53="","",IF(R49&gt;K53,AC8,0))</f>
        <v/>
      </c>
      <c r="U53" s="59" t="s">
        <v>90</v>
      </c>
      <c r="V53" s="59"/>
      <c r="Y53" s="344" t="s">
        <v>91</v>
      </c>
      <c r="Z53" s="344"/>
      <c r="AA53" s="59" t="s">
        <v>65</v>
      </c>
      <c r="AB53" s="332" t="str">
        <f>IF(K53="","",K53*T53)</f>
        <v/>
      </c>
      <c r="AC53" s="332"/>
      <c r="AD53" s="1" t="s">
        <v>66</v>
      </c>
      <c r="AE53" s="72"/>
      <c r="AF53" s="339" t="str">
        <f>IF(K53="","",IF(K53&gt;=D46,IF(AC9=0,IF(AB53&gt;=D55,D55,AB53),AB53),D50))</f>
        <v/>
      </c>
      <c r="AG53" s="339"/>
      <c r="AH53" s="339"/>
      <c r="AI53" s="5" t="s">
        <v>66</v>
      </c>
      <c r="AJ53" s="73"/>
      <c r="AK53" s="72"/>
      <c r="AL53" s="5"/>
    </row>
    <row r="54" spans="2:38" ht="21" customHeight="1" thickBot="1" x14ac:dyDescent="0.2">
      <c r="B54" s="304" t="s">
        <v>112</v>
      </c>
      <c r="C54" s="304"/>
      <c r="D54" s="325" t="str">
        <f>T25</f>
        <v/>
      </c>
      <c r="E54" s="340"/>
      <c r="F54" s="340"/>
      <c r="R54" s="55" t="s">
        <v>67</v>
      </c>
      <c r="S54" s="55" t="s">
        <v>70</v>
      </c>
      <c r="T54" s="1" t="str">
        <f>IF(J47="","",SUM(T51:T53))</f>
        <v/>
      </c>
      <c r="U54" s="1" t="s">
        <v>92</v>
      </c>
      <c r="AA54" s="92" t="s">
        <v>67</v>
      </c>
      <c r="AB54" s="341" t="str">
        <f>IF(J47="","",SUM(AB51:AB53))</f>
        <v/>
      </c>
      <c r="AC54" s="341" t="str">
        <f t="shared" ref="AC54" si="7">IF(S47="","",SUM(AC51:AC53))</f>
        <v/>
      </c>
      <c r="AD54" s="1" t="s">
        <v>66</v>
      </c>
      <c r="AE54" s="74" t="s">
        <v>67</v>
      </c>
      <c r="AF54" s="342" t="str">
        <f>IF(J49="","",SUM(AF51:AH53))</f>
        <v/>
      </c>
      <c r="AG54" s="342"/>
      <c r="AH54" s="342"/>
      <c r="AI54" s="50" t="s">
        <v>106</v>
      </c>
      <c r="AJ54" s="75"/>
      <c r="AK54" s="72"/>
      <c r="AL54" s="5"/>
    </row>
    <row r="55" spans="2:38" ht="21" customHeight="1" thickTop="1" x14ac:dyDescent="0.15">
      <c r="B55" s="304" t="s">
        <v>113</v>
      </c>
      <c r="C55" s="304"/>
      <c r="D55" s="325" t="str">
        <f>AC25</f>
        <v/>
      </c>
      <c r="E55" s="340"/>
      <c r="F55" s="340"/>
      <c r="I55" s="54" t="s">
        <v>93</v>
      </c>
    </row>
    <row r="56" spans="2:38" ht="21" customHeight="1" x14ac:dyDescent="0.15">
      <c r="J56" s="1" t="s">
        <v>97</v>
      </c>
      <c r="M56" s="1" t="s">
        <v>96</v>
      </c>
      <c r="R56" s="1" t="s">
        <v>68</v>
      </c>
      <c r="V56" s="1" t="s">
        <v>69</v>
      </c>
    </row>
    <row r="57" spans="2:38" ht="21" customHeight="1" thickBot="1" x14ac:dyDescent="0.2">
      <c r="I57" s="55" t="s">
        <v>58</v>
      </c>
      <c r="J57" s="335" t="str">
        <f>R49</f>
        <v/>
      </c>
      <c r="K57" s="336"/>
      <c r="L57" s="1" t="s">
        <v>66</v>
      </c>
      <c r="M57" s="91" t="s">
        <v>94</v>
      </c>
      <c r="N57" s="336" t="str">
        <f>T54</f>
        <v/>
      </c>
      <c r="O57" s="336"/>
      <c r="P57" s="1" t="s">
        <v>95</v>
      </c>
      <c r="Q57" s="91" t="s">
        <v>73</v>
      </c>
      <c r="R57" s="337" t="str">
        <f>AF54</f>
        <v/>
      </c>
      <c r="S57" s="337"/>
      <c r="T57" s="1" t="s">
        <v>66</v>
      </c>
      <c r="U57" s="1" t="s">
        <v>65</v>
      </c>
      <c r="V57" s="338" t="e">
        <f>IF(J57*N57-R57&lt;=0,0,J57*N57-R57)</f>
        <v>#VALUE!</v>
      </c>
      <c r="W57" s="338"/>
      <c r="X57" s="338"/>
      <c r="Y57" s="61" t="s">
        <v>66</v>
      </c>
    </row>
  </sheetData>
  <mergeCells count="198">
    <mergeCell ref="J57:K57"/>
    <mergeCell ref="N57:O57"/>
    <mergeCell ref="R57:S57"/>
    <mergeCell ref="V57:X57"/>
    <mergeCell ref="AF53:AH53"/>
    <mergeCell ref="B54:C54"/>
    <mergeCell ref="D54:F54"/>
    <mergeCell ref="AB54:AC54"/>
    <mergeCell ref="AF54:AH54"/>
    <mergeCell ref="B55:C55"/>
    <mergeCell ref="D55:F55"/>
    <mergeCell ref="B53:C53"/>
    <mergeCell ref="D53:F53"/>
    <mergeCell ref="K53:L53"/>
    <mergeCell ref="P53:R53"/>
    <mergeCell ref="Y53:Z53"/>
    <mergeCell ref="AB53:AC53"/>
    <mergeCell ref="B48:C48"/>
    <mergeCell ref="D48:F48"/>
    <mergeCell ref="B49:C49"/>
    <mergeCell ref="D49:F49"/>
    <mergeCell ref="J49:L49"/>
    <mergeCell ref="O49:Q49"/>
    <mergeCell ref="R49:S49"/>
    <mergeCell ref="AF51:AH51"/>
    <mergeCell ref="B52:F52"/>
    <mergeCell ref="K52:L52"/>
    <mergeCell ref="P52:R52"/>
    <mergeCell ref="Y52:Z52"/>
    <mergeCell ref="AB52:AC52"/>
    <mergeCell ref="AF52:AH52"/>
    <mergeCell ref="B50:C50"/>
    <mergeCell ref="D50:F50"/>
    <mergeCell ref="K51:L51"/>
    <mergeCell ref="P51:R51"/>
    <mergeCell ref="Y51:Z51"/>
    <mergeCell ref="AB51:AC51"/>
    <mergeCell ref="B45:C45"/>
    <mergeCell ref="D45:F45"/>
    <mergeCell ref="B46:C46"/>
    <mergeCell ref="D46:F46"/>
    <mergeCell ref="B47:C47"/>
    <mergeCell ref="D47:F47"/>
    <mergeCell ref="M42:Q42"/>
    <mergeCell ref="V42:Z42"/>
    <mergeCell ref="AE42:AI42"/>
    <mergeCell ref="F43:I43"/>
    <mergeCell ref="M43:Q43"/>
    <mergeCell ref="V43:Z43"/>
    <mergeCell ref="AE43:AI43"/>
    <mergeCell ref="J47:L47"/>
    <mergeCell ref="O47:Q47"/>
    <mergeCell ref="R47:S47"/>
    <mergeCell ref="Z32:AA32"/>
    <mergeCell ref="N39:Y39"/>
    <mergeCell ref="B41:E43"/>
    <mergeCell ref="F41:I41"/>
    <mergeCell ref="M41:Q41"/>
    <mergeCell ref="V41:Z41"/>
    <mergeCell ref="AE41:AI41"/>
    <mergeCell ref="F42:I42"/>
    <mergeCell ref="T31:W32"/>
    <mergeCell ref="B25:I25"/>
    <mergeCell ref="K25:Q25"/>
    <mergeCell ref="T25:Z25"/>
    <mergeCell ref="AC25:AI25"/>
    <mergeCell ref="Z31:AA31"/>
    <mergeCell ref="AB23:AC23"/>
    <mergeCell ref="AG23:AI23"/>
    <mergeCell ref="B24:E24"/>
    <mergeCell ref="F24:H24"/>
    <mergeCell ref="J24:K24"/>
    <mergeCell ref="O24:Q24"/>
    <mergeCell ref="S24:T24"/>
    <mergeCell ref="X24:Z24"/>
    <mergeCell ref="AB24:AC24"/>
    <mergeCell ref="AG24:AI24"/>
    <mergeCell ref="B23:E23"/>
    <mergeCell ref="F23:H23"/>
    <mergeCell ref="J23:K23"/>
    <mergeCell ref="O23:Q23"/>
    <mergeCell ref="S23:T23"/>
    <mergeCell ref="X23:Z23"/>
    <mergeCell ref="AB21:AC21"/>
    <mergeCell ref="AG21:AI21"/>
    <mergeCell ref="B22:E22"/>
    <mergeCell ref="F22:H22"/>
    <mergeCell ref="J22:K22"/>
    <mergeCell ref="O22:Q22"/>
    <mergeCell ref="S22:T22"/>
    <mergeCell ref="X22:Z22"/>
    <mergeCell ref="AB22:AC22"/>
    <mergeCell ref="AG22:AI22"/>
    <mergeCell ref="B21:E21"/>
    <mergeCell ref="F21:H21"/>
    <mergeCell ref="J21:K21"/>
    <mergeCell ref="O21:Q21"/>
    <mergeCell ref="S21:T21"/>
    <mergeCell ref="X21:Z21"/>
    <mergeCell ref="AB19:AC19"/>
    <mergeCell ref="AG19:AI19"/>
    <mergeCell ref="B20:E20"/>
    <mergeCell ref="F20:H20"/>
    <mergeCell ref="J20:K20"/>
    <mergeCell ref="O20:Q20"/>
    <mergeCell ref="S20:T20"/>
    <mergeCell ref="X20:Z20"/>
    <mergeCell ref="AB20:AC20"/>
    <mergeCell ref="AG20:AI20"/>
    <mergeCell ref="B19:E19"/>
    <mergeCell ref="F19:H19"/>
    <mergeCell ref="J19:K19"/>
    <mergeCell ref="O19:Q19"/>
    <mergeCell ref="S19:T19"/>
    <mergeCell ref="X19:Z19"/>
    <mergeCell ref="V17:Y18"/>
    <mergeCell ref="AB17:AC18"/>
    <mergeCell ref="AD17:AD18"/>
    <mergeCell ref="AE17:AH18"/>
    <mergeCell ref="B18:E18"/>
    <mergeCell ref="F18:I18"/>
    <mergeCell ref="B16:I16"/>
    <mergeCell ref="K16:Q16"/>
    <mergeCell ref="T16:Z16"/>
    <mergeCell ref="AC16:AI16"/>
    <mergeCell ref="B17:I17"/>
    <mergeCell ref="J17:K18"/>
    <mergeCell ref="L17:L18"/>
    <mergeCell ref="M17:P18"/>
    <mergeCell ref="S17:T18"/>
    <mergeCell ref="U17:U18"/>
    <mergeCell ref="B14:E14"/>
    <mergeCell ref="F14:H14"/>
    <mergeCell ref="K14:Q14"/>
    <mergeCell ref="T14:Z14"/>
    <mergeCell ref="AC14:AI14"/>
    <mergeCell ref="B15:E15"/>
    <mergeCell ref="F15:H15"/>
    <mergeCell ref="K15:Q15"/>
    <mergeCell ref="T15:Z15"/>
    <mergeCell ref="AC15:AI15"/>
    <mergeCell ref="B12:E12"/>
    <mergeCell ref="F12:H12"/>
    <mergeCell ref="K12:Q12"/>
    <mergeCell ref="T12:Z12"/>
    <mergeCell ref="AC12:AI12"/>
    <mergeCell ref="B13:E13"/>
    <mergeCell ref="F13:H13"/>
    <mergeCell ref="K13:Q13"/>
    <mergeCell ref="T13:Z13"/>
    <mergeCell ref="AC13:AI13"/>
    <mergeCell ref="T6:T7"/>
    <mergeCell ref="U6:U7"/>
    <mergeCell ref="V6:V7"/>
    <mergeCell ref="B10:I10"/>
    <mergeCell ref="J10:R11"/>
    <mergeCell ref="S10:AA11"/>
    <mergeCell ref="AB10:AJ11"/>
    <mergeCell ref="B11:E11"/>
    <mergeCell ref="F11:I11"/>
    <mergeCell ref="AC8:AH8"/>
    <mergeCell ref="AI8:AJ8"/>
    <mergeCell ref="B9:I9"/>
    <mergeCell ref="K9:P9"/>
    <mergeCell ref="Q9:R9"/>
    <mergeCell ref="T9:Y9"/>
    <mergeCell ref="Z9:AA9"/>
    <mergeCell ref="AC9:AH9"/>
    <mergeCell ref="AI9:AJ9"/>
    <mergeCell ref="B8:I8"/>
    <mergeCell ref="K8:P8"/>
    <mergeCell ref="Q8:R8"/>
    <mergeCell ref="T8:Y8"/>
    <mergeCell ref="Z8:AA8"/>
    <mergeCell ref="B2:AJ2"/>
    <mergeCell ref="B4:E4"/>
    <mergeCell ref="F4:K4"/>
    <mergeCell ref="L4:O4"/>
    <mergeCell ref="P4:W4"/>
    <mergeCell ref="B6:I7"/>
    <mergeCell ref="J6:J7"/>
    <mergeCell ref="K6:K7"/>
    <mergeCell ref="L6:L7"/>
    <mergeCell ref="M6:M7"/>
    <mergeCell ref="AF6:AF7"/>
    <mergeCell ref="AH6:AJ6"/>
    <mergeCell ref="P7:R7"/>
    <mergeCell ref="Y7:AA7"/>
    <mergeCell ref="AH7:AJ7"/>
    <mergeCell ref="AD6:AD7"/>
    <mergeCell ref="AE6:AE7"/>
    <mergeCell ref="W6:W7"/>
    <mergeCell ref="Y6:AA6"/>
    <mergeCell ref="AB6:AB7"/>
    <mergeCell ref="AC6:AC7"/>
    <mergeCell ref="N6:N7"/>
    <mergeCell ref="P6:R6"/>
    <mergeCell ref="S6:S7"/>
  </mergeCells>
  <phoneticPr fontId="1"/>
  <printOptions horizontalCentered="1"/>
  <pageMargins left="0.25" right="0.25"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L59"/>
  <sheetViews>
    <sheetView view="pageBreakPreview" zoomScale="75" zoomScaleNormal="75" zoomScaleSheetLayoutView="75" workbookViewId="0">
      <selection activeCell="AT1" sqref="AT1"/>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193" t="s">
        <v>44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2:36" ht="21" customHeight="1" x14ac:dyDescent="0.15">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row>
    <row r="4" spans="2:36" ht="21" customHeight="1" x14ac:dyDescent="0.15">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row>
    <row r="5" spans="2:36" ht="21" customHeight="1" thickBot="1" x14ac:dyDescent="0.2"/>
    <row r="6" spans="2:36" ht="30" customHeight="1" thickBot="1" x14ac:dyDescent="0.2">
      <c r="B6" s="194" t="s">
        <v>45</v>
      </c>
      <c r="C6" s="195"/>
      <c r="D6" s="195"/>
      <c r="E6" s="196"/>
      <c r="F6" s="197" t="s">
        <v>55</v>
      </c>
      <c r="G6" s="198"/>
      <c r="H6" s="198"/>
      <c r="I6" s="198"/>
      <c r="J6" s="198"/>
      <c r="K6" s="199"/>
      <c r="L6" s="200" t="s">
        <v>221</v>
      </c>
      <c r="M6" s="201"/>
      <c r="N6" s="201"/>
      <c r="O6" s="201"/>
      <c r="P6" s="202" t="s">
        <v>181</v>
      </c>
      <c r="Q6" s="203"/>
      <c r="R6" s="203"/>
      <c r="S6" s="203"/>
      <c r="T6" s="203"/>
      <c r="U6" s="203"/>
      <c r="V6" s="203"/>
      <c r="W6" s="204"/>
      <c r="AB6" s="2"/>
      <c r="AC6" s="2"/>
      <c r="AD6" s="3"/>
      <c r="AE6" s="3"/>
      <c r="AF6" s="3"/>
    </row>
    <row r="7" spans="2:36" ht="13.5" customHeight="1" thickBot="1" x14ac:dyDescent="0.2"/>
    <row r="8" spans="2:36" ht="21" customHeight="1" x14ac:dyDescent="0.15">
      <c r="B8" s="205" t="s">
        <v>0</v>
      </c>
      <c r="C8" s="206"/>
      <c r="D8" s="206"/>
      <c r="E8" s="206"/>
      <c r="F8" s="206"/>
      <c r="G8" s="206"/>
      <c r="H8" s="206"/>
      <c r="I8" s="206"/>
      <c r="J8" s="345" t="s">
        <v>3</v>
      </c>
      <c r="K8" s="211">
        <v>28</v>
      </c>
      <c r="L8" s="213" t="s">
        <v>4</v>
      </c>
      <c r="M8" s="211">
        <v>3</v>
      </c>
      <c r="N8" s="213" t="s">
        <v>8</v>
      </c>
      <c r="O8" s="63">
        <v>1</v>
      </c>
      <c r="P8" s="213" t="s">
        <v>6</v>
      </c>
      <c r="Q8" s="213"/>
      <c r="R8" s="215"/>
      <c r="S8" s="347" t="s">
        <v>3</v>
      </c>
      <c r="T8" s="218"/>
      <c r="U8" s="213" t="s">
        <v>4</v>
      </c>
      <c r="V8" s="218"/>
      <c r="W8" s="213" t="s">
        <v>8</v>
      </c>
      <c r="X8" s="65"/>
      <c r="Y8" s="213" t="s">
        <v>6</v>
      </c>
      <c r="Z8" s="213"/>
      <c r="AA8" s="215"/>
      <c r="AB8" s="345" t="s">
        <v>3</v>
      </c>
      <c r="AC8" s="218"/>
      <c r="AD8" s="213" t="s">
        <v>4</v>
      </c>
      <c r="AE8" s="218"/>
      <c r="AF8" s="213" t="s">
        <v>8</v>
      </c>
      <c r="AG8" s="65"/>
      <c r="AH8" s="213" t="s">
        <v>6</v>
      </c>
      <c r="AI8" s="213"/>
      <c r="AJ8" s="215"/>
    </row>
    <row r="9" spans="2:36" ht="21" customHeight="1" x14ac:dyDescent="0.15">
      <c r="B9" s="207"/>
      <c r="C9" s="208"/>
      <c r="D9" s="208"/>
      <c r="E9" s="208"/>
      <c r="F9" s="208"/>
      <c r="G9" s="208"/>
      <c r="H9" s="208"/>
      <c r="I9" s="208"/>
      <c r="J9" s="346"/>
      <c r="K9" s="212"/>
      <c r="L9" s="214"/>
      <c r="M9" s="212"/>
      <c r="N9" s="214"/>
      <c r="O9" s="64">
        <v>31</v>
      </c>
      <c r="P9" s="216" t="s">
        <v>7</v>
      </c>
      <c r="Q9" s="216"/>
      <c r="R9" s="217"/>
      <c r="S9" s="348"/>
      <c r="T9" s="219"/>
      <c r="U9" s="214"/>
      <c r="V9" s="219"/>
      <c r="W9" s="214"/>
      <c r="X9" s="66"/>
      <c r="Y9" s="216" t="s">
        <v>7</v>
      </c>
      <c r="Z9" s="216"/>
      <c r="AA9" s="217"/>
      <c r="AB9" s="346"/>
      <c r="AC9" s="219"/>
      <c r="AD9" s="214"/>
      <c r="AE9" s="219"/>
      <c r="AF9" s="214"/>
      <c r="AG9" s="66"/>
      <c r="AH9" s="216" t="s">
        <v>7</v>
      </c>
      <c r="AI9" s="216"/>
      <c r="AJ9" s="217"/>
    </row>
    <row r="10" spans="2:36" ht="21" customHeight="1" x14ac:dyDescent="0.15">
      <c r="B10" s="243" t="s">
        <v>1</v>
      </c>
      <c r="C10" s="244"/>
      <c r="D10" s="244"/>
      <c r="E10" s="244"/>
      <c r="F10" s="244"/>
      <c r="G10" s="244"/>
      <c r="H10" s="244"/>
      <c r="I10" s="245"/>
      <c r="J10" s="38" t="s">
        <v>26</v>
      </c>
      <c r="K10" s="246">
        <v>23</v>
      </c>
      <c r="L10" s="246"/>
      <c r="M10" s="246"/>
      <c r="N10" s="246"/>
      <c r="O10" s="246"/>
      <c r="P10" s="246"/>
      <c r="Q10" s="234" t="s">
        <v>5</v>
      </c>
      <c r="R10" s="235"/>
      <c r="S10" s="38" t="s">
        <v>27</v>
      </c>
      <c r="T10" s="233"/>
      <c r="U10" s="233"/>
      <c r="V10" s="233"/>
      <c r="W10" s="233"/>
      <c r="X10" s="233"/>
      <c r="Y10" s="233"/>
      <c r="Z10" s="234" t="s">
        <v>5</v>
      </c>
      <c r="AA10" s="234"/>
      <c r="AB10" s="38" t="s">
        <v>28</v>
      </c>
      <c r="AC10" s="233"/>
      <c r="AD10" s="233"/>
      <c r="AE10" s="233"/>
      <c r="AF10" s="233"/>
      <c r="AG10" s="233"/>
      <c r="AH10" s="233"/>
      <c r="AI10" s="234" t="s">
        <v>5</v>
      </c>
      <c r="AJ10" s="235"/>
    </row>
    <row r="11" spans="2:36" ht="21" customHeight="1" thickBot="1" x14ac:dyDescent="0.2">
      <c r="B11" s="236" t="s">
        <v>2</v>
      </c>
      <c r="C11" s="237"/>
      <c r="D11" s="237"/>
      <c r="E11" s="237"/>
      <c r="F11" s="237"/>
      <c r="G11" s="237"/>
      <c r="H11" s="237"/>
      <c r="I11" s="238"/>
      <c r="J11" s="14"/>
      <c r="K11" s="239">
        <v>8</v>
      </c>
      <c r="L11" s="239"/>
      <c r="M11" s="239"/>
      <c r="N11" s="239"/>
      <c r="O11" s="239"/>
      <c r="P11" s="239"/>
      <c r="Q11" s="240" t="s">
        <v>9</v>
      </c>
      <c r="R11" s="241"/>
      <c r="S11" s="15"/>
      <c r="T11" s="242"/>
      <c r="U11" s="242"/>
      <c r="V11" s="242"/>
      <c r="W11" s="242"/>
      <c r="X11" s="242"/>
      <c r="Y11" s="242"/>
      <c r="Z11" s="240" t="s">
        <v>9</v>
      </c>
      <c r="AA11" s="240"/>
      <c r="AB11" s="14"/>
      <c r="AC11" s="242"/>
      <c r="AD11" s="242"/>
      <c r="AE11" s="242"/>
      <c r="AF11" s="242"/>
      <c r="AG11" s="242"/>
      <c r="AH11" s="242"/>
      <c r="AI11" s="240" t="s">
        <v>9</v>
      </c>
      <c r="AJ11" s="241"/>
    </row>
    <row r="12" spans="2:36" ht="21" customHeight="1" x14ac:dyDescent="0.15">
      <c r="B12" s="220" t="s">
        <v>10</v>
      </c>
      <c r="C12" s="221"/>
      <c r="D12" s="221"/>
      <c r="E12" s="221"/>
      <c r="F12" s="222"/>
      <c r="G12" s="223"/>
      <c r="H12" s="223"/>
      <c r="I12" s="223"/>
      <c r="J12" s="220" t="s">
        <v>19</v>
      </c>
      <c r="K12" s="222"/>
      <c r="L12" s="222"/>
      <c r="M12" s="222"/>
      <c r="N12" s="222"/>
      <c r="O12" s="222"/>
      <c r="P12" s="222"/>
      <c r="Q12" s="222"/>
      <c r="R12" s="224"/>
      <c r="S12" s="221" t="s">
        <v>19</v>
      </c>
      <c r="T12" s="222"/>
      <c r="U12" s="222"/>
      <c r="V12" s="222"/>
      <c r="W12" s="222"/>
      <c r="X12" s="222"/>
      <c r="Y12" s="222"/>
      <c r="Z12" s="222"/>
      <c r="AA12" s="223"/>
      <c r="AB12" s="220" t="s">
        <v>19</v>
      </c>
      <c r="AC12" s="222"/>
      <c r="AD12" s="222"/>
      <c r="AE12" s="222"/>
      <c r="AF12" s="222"/>
      <c r="AG12" s="222"/>
      <c r="AH12" s="222"/>
      <c r="AI12" s="222"/>
      <c r="AJ12" s="224"/>
    </row>
    <row r="13" spans="2:36" ht="21" customHeight="1" x14ac:dyDescent="0.15">
      <c r="B13" s="230" t="s">
        <v>11</v>
      </c>
      <c r="C13" s="231"/>
      <c r="D13" s="231"/>
      <c r="E13" s="232"/>
      <c r="F13" s="226" t="s">
        <v>12</v>
      </c>
      <c r="G13" s="229"/>
      <c r="H13" s="229"/>
      <c r="I13" s="229"/>
      <c r="J13" s="225"/>
      <c r="K13" s="226"/>
      <c r="L13" s="226"/>
      <c r="M13" s="226"/>
      <c r="N13" s="226"/>
      <c r="O13" s="226"/>
      <c r="P13" s="226"/>
      <c r="Q13" s="226"/>
      <c r="R13" s="227"/>
      <c r="S13" s="228"/>
      <c r="T13" s="226"/>
      <c r="U13" s="226"/>
      <c r="V13" s="226"/>
      <c r="W13" s="226"/>
      <c r="X13" s="226"/>
      <c r="Y13" s="226"/>
      <c r="Z13" s="226"/>
      <c r="AA13" s="229"/>
      <c r="AB13" s="225"/>
      <c r="AC13" s="226"/>
      <c r="AD13" s="226"/>
      <c r="AE13" s="226"/>
      <c r="AF13" s="226"/>
      <c r="AG13" s="226"/>
      <c r="AH13" s="226"/>
      <c r="AI13" s="226"/>
      <c r="AJ13" s="227"/>
    </row>
    <row r="14" spans="2:36" ht="21" customHeight="1" x14ac:dyDescent="0.15">
      <c r="B14" s="247" t="s">
        <v>13</v>
      </c>
      <c r="C14" s="248"/>
      <c r="D14" s="248"/>
      <c r="E14" s="249"/>
      <c r="F14" s="250">
        <v>319900</v>
      </c>
      <c r="G14" s="251"/>
      <c r="H14" s="251"/>
      <c r="I14" s="6" t="s">
        <v>20</v>
      </c>
      <c r="J14" s="12"/>
      <c r="K14" s="252">
        <f>IF(F14="","",ROUNDDOWN(F14*K11/10,0))</f>
        <v>255920</v>
      </c>
      <c r="L14" s="252"/>
      <c r="M14" s="252"/>
      <c r="N14" s="252"/>
      <c r="O14" s="252"/>
      <c r="P14" s="252"/>
      <c r="Q14" s="252"/>
      <c r="R14" s="8" t="s">
        <v>20</v>
      </c>
      <c r="S14" s="5"/>
      <c r="T14" s="253" t="str">
        <f>IF(OR(F14="",T10=""),"",ROUNDDOWN(F14*T11/10*T10/(K10+T10+AC10),0))</f>
        <v/>
      </c>
      <c r="U14" s="253"/>
      <c r="V14" s="253"/>
      <c r="W14" s="253"/>
      <c r="X14" s="253"/>
      <c r="Y14" s="253"/>
      <c r="Z14" s="253"/>
      <c r="AA14" s="4" t="s">
        <v>20</v>
      </c>
      <c r="AB14" s="12"/>
      <c r="AC14" s="253" t="str">
        <f>IF(OR(F14="",AC10=""),"",ROUNDDOWN(F14*AC11/10,0))</f>
        <v/>
      </c>
      <c r="AD14" s="253"/>
      <c r="AE14" s="253"/>
      <c r="AF14" s="253"/>
      <c r="AG14" s="253"/>
      <c r="AH14" s="253"/>
      <c r="AI14" s="253"/>
      <c r="AJ14" s="8" t="s">
        <v>20</v>
      </c>
    </row>
    <row r="15" spans="2:36" ht="21" customHeight="1" x14ac:dyDescent="0.15">
      <c r="B15" s="254" t="s">
        <v>14</v>
      </c>
      <c r="C15" s="255"/>
      <c r="D15" s="255"/>
      <c r="E15" s="256"/>
      <c r="F15" s="257">
        <v>10251</v>
      </c>
      <c r="G15" s="258"/>
      <c r="H15" s="258"/>
      <c r="I15" s="20" t="s">
        <v>20</v>
      </c>
      <c r="J15" s="21"/>
      <c r="K15" s="259">
        <f>IF(F15="","",ROUNDDOWN(F15*K11/10,0))</f>
        <v>8200</v>
      </c>
      <c r="L15" s="259"/>
      <c r="M15" s="259"/>
      <c r="N15" s="259"/>
      <c r="O15" s="259"/>
      <c r="P15" s="259"/>
      <c r="Q15" s="259"/>
      <c r="R15" s="22" t="s">
        <v>20</v>
      </c>
      <c r="S15" s="23"/>
      <c r="T15" s="260" t="str">
        <f>IF(OR(F15="",T10=""),"",ROUNDDOWN(F15*T11/10*T10/(K10+T10+AC10),0))</f>
        <v/>
      </c>
      <c r="U15" s="260"/>
      <c r="V15" s="260"/>
      <c r="W15" s="260"/>
      <c r="X15" s="260"/>
      <c r="Y15" s="260"/>
      <c r="Z15" s="260"/>
      <c r="AA15" s="24" t="s">
        <v>20</v>
      </c>
      <c r="AB15" s="21"/>
      <c r="AC15" s="260" t="str">
        <f>IF(OR(F15="",AC10=""),"",ROUNDDOWN(F15*AC11/10,0))</f>
        <v/>
      </c>
      <c r="AD15" s="260"/>
      <c r="AE15" s="260"/>
      <c r="AF15" s="260"/>
      <c r="AG15" s="260"/>
      <c r="AH15" s="260"/>
      <c r="AI15" s="260"/>
      <c r="AJ15" s="22" t="s">
        <v>20</v>
      </c>
    </row>
    <row r="16" spans="2:36" ht="21" customHeight="1" x14ac:dyDescent="0.15">
      <c r="B16" s="254"/>
      <c r="C16" s="255"/>
      <c r="D16" s="255"/>
      <c r="E16" s="256"/>
      <c r="F16" s="257"/>
      <c r="G16" s="258"/>
      <c r="H16" s="258"/>
      <c r="I16" s="20" t="s">
        <v>20</v>
      </c>
      <c r="J16" s="21"/>
      <c r="K16" s="259" t="str">
        <f>IF(F16="","",ROUNDDOWN(F16*K11/10,0))</f>
        <v/>
      </c>
      <c r="L16" s="259"/>
      <c r="M16" s="259"/>
      <c r="N16" s="259"/>
      <c r="O16" s="259"/>
      <c r="P16" s="259"/>
      <c r="Q16" s="259"/>
      <c r="R16" s="22" t="s">
        <v>20</v>
      </c>
      <c r="S16" s="23"/>
      <c r="T16" s="260" t="str">
        <f>IF(OR(F16="",T10=""),"",ROUNDDOWN(F16*T11/10*T10/(K10+T10+AC10),0))</f>
        <v/>
      </c>
      <c r="U16" s="260"/>
      <c r="V16" s="260"/>
      <c r="W16" s="260"/>
      <c r="X16" s="260"/>
      <c r="Y16" s="260"/>
      <c r="Z16" s="260"/>
      <c r="AA16" s="24" t="s">
        <v>20</v>
      </c>
      <c r="AB16" s="21"/>
      <c r="AC16" s="260" t="str">
        <f>IF(OR(F16="",AC10=""),"",ROUNDDOWN(F16*AC11/10,0))</f>
        <v/>
      </c>
      <c r="AD16" s="260"/>
      <c r="AE16" s="260"/>
      <c r="AF16" s="260"/>
      <c r="AG16" s="260"/>
      <c r="AH16" s="260"/>
      <c r="AI16" s="260"/>
      <c r="AJ16" s="22" t="s">
        <v>20</v>
      </c>
    </row>
    <row r="17" spans="2:36" ht="21" customHeight="1" x14ac:dyDescent="0.15">
      <c r="B17" s="261"/>
      <c r="C17" s="262"/>
      <c r="D17" s="262"/>
      <c r="E17" s="263"/>
      <c r="F17" s="264"/>
      <c r="G17" s="265"/>
      <c r="H17" s="265"/>
      <c r="I17" s="6" t="s">
        <v>20</v>
      </c>
      <c r="J17" s="12"/>
      <c r="K17" s="252" t="str">
        <f>IF(F17="","",ROUNDDOWN(F17*K11/10,0))</f>
        <v/>
      </c>
      <c r="L17" s="252"/>
      <c r="M17" s="252"/>
      <c r="N17" s="252"/>
      <c r="O17" s="252"/>
      <c r="P17" s="252"/>
      <c r="Q17" s="252"/>
      <c r="R17" s="8" t="s">
        <v>20</v>
      </c>
      <c r="S17" s="5"/>
      <c r="T17" s="253" t="str">
        <f>IF(OR(F17="",T10=""),"",ROUNDDOWN(F17*T11/10*T10/(K10+T10+AC10),0))</f>
        <v/>
      </c>
      <c r="U17" s="253"/>
      <c r="V17" s="253"/>
      <c r="W17" s="253"/>
      <c r="X17" s="253"/>
      <c r="Y17" s="253"/>
      <c r="Z17" s="253"/>
      <c r="AA17" s="4" t="s">
        <v>20</v>
      </c>
      <c r="AB17" s="12"/>
      <c r="AC17" s="253" t="str">
        <f>IF(OR(F17="",AC10=""),"",ROUNDDOWN(F17*AC11/10,0))</f>
        <v/>
      </c>
      <c r="AD17" s="253"/>
      <c r="AE17" s="253"/>
      <c r="AF17" s="253"/>
      <c r="AG17" s="253"/>
      <c r="AH17" s="253"/>
      <c r="AI17" s="253"/>
      <c r="AJ17" s="8" t="s">
        <v>20</v>
      </c>
    </row>
    <row r="18" spans="2:36" ht="21" customHeight="1" thickBot="1" x14ac:dyDescent="0.2">
      <c r="B18" s="236" t="s">
        <v>15</v>
      </c>
      <c r="C18" s="237"/>
      <c r="D18" s="237"/>
      <c r="E18" s="237"/>
      <c r="F18" s="237"/>
      <c r="G18" s="237"/>
      <c r="H18" s="237"/>
      <c r="I18" s="237"/>
      <c r="J18" s="26" t="s">
        <v>29</v>
      </c>
      <c r="K18" s="270">
        <f>IF(SUM(K14:Q17)=0,"",SUM(K14:Q17))</f>
        <v>264120</v>
      </c>
      <c r="L18" s="270"/>
      <c r="M18" s="270"/>
      <c r="N18" s="270"/>
      <c r="O18" s="270"/>
      <c r="P18" s="270"/>
      <c r="Q18" s="270"/>
      <c r="R18" s="40" t="s">
        <v>20</v>
      </c>
      <c r="S18" s="26" t="s">
        <v>31</v>
      </c>
      <c r="T18" s="271" t="str">
        <f>IF(SUM(T14:Z17)=0,"",SUM(T14:Z17))</f>
        <v/>
      </c>
      <c r="U18" s="271"/>
      <c r="V18" s="271"/>
      <c r="W18" s="271"/>
      <c r="X18" s="271"/>
      <c r="Y18" s="271"/>
      <c r="Z18" s="271"/>
      <c r="AA18" s="39" t="s">
        <v>20</v>
      </c>
      <c r="AB18" s="26" t="s">
        <v>30</v>
      </c>
      <c r="AC18" s="271" t="str">
        <f>IF(SUM(AC14:AI17)=0,"",SUM(AC14:AI17))</f>
        <v/>
      </c>
      <c r="AD18" s="271"/>
      <c r="AE18" s="271"/>
      <c r="AF18" s="271"/>
      <c r="AG18" s="271"/>
      <c r="AH18" s="271"/>
      <c r="AI18" s="271"/>
      <c r="AJ18" s="40" t="s">
        <v>20</v>
      </c>
    </row>
    <row r="19" spans="2:36" ht="21" customHeight="1" x14ac:dyDescent="0.15">
      <c r="B19" s="207" t="s">
        <v>16</v>
      </c>
      <c r="C19" s="208"/>
      <c r="D19" s="208"/>
      <c r="E19" s="208"/>
      <c r="F19" s="208"/>
      <c r="G19" s="208"/>
      <c r="H19" s="208"/>
      <c r="I19" s="208"/>
      <c r="J19" s="268" t="s">
        <v>22</v>
      </c>
      <c r="K19" s="266"/>
      <c r="L19" s="213" t="s">
        <v>21</v>
      </c>
      <c r="M19" s="266" t="s">
        <v>23</v>
      </c>
      <c r="N19" s="266"/>
      <c r="O19" s="266"/>
      <c r="P19" s="266"/>
      <c r="Q19" s="16"/>
      <c r="R19" s="17"/>
      <c r="S19" s="268" t="s">
        <v>22</v>
      </c>
      <c r="T19" s="266"/>
      <c r="U19" s="213" t="s">
        <v>21</v>
      </c>
      <c r="V19" s="266" t="s">
        <v>23</v>
      </c>
      <c r="W19" s="266"/>
      <c r="X19" s="266"/>
      <c r="Y19" s="266"/>
      <c r="Z19" s="16"/>
      <c r="AA19" s="17"/>
      <c r="AB19" s="268" t="s">
        <v>22</v>
      </c>
      <c r="AC19" s="266"/>
      <c r="AD19" s="213" t="s">
        <v>21</v>
      </c>
      <c r="AE19" s="266" t="s">
        <v>23</v>
      </c>
      <c r="AF19" s="266"/>
      <c r="AG19" s="266"/>
      <c r="AH19" s="266"/>
      <c r="AI19" s="16"/>
      <c r="AJ19" s="17"/>
    </row>
    <row r="20" spans="2:36" ht="21" customHeight="1" x14ac:dyDescent="0.15">
      <c r="B20" s="230" t="s">
        <v>11</v>
      </c>
      <c r="C20" s="231"/>
      <c r="D20" s="231"/>
      <c r="E20" s="232"/>
      <c r="F20" s="229" t="s">
        <v>12</v>
      </c>
      <c r="G20" s="244"/>
      <c r="H20" s="244"/>
      <c r="I20" s="245"/>
      <c r="J20" s="269"/>
      <c r="K20" s="267"/>
      <c r="L20" s="216"/>
      <c r="M20" s="267"/>
      <c r="N20" s="267"/>
      <c r="O20" s="267"/>
      <c r="P20" s="267"/>
      <c r="Q20" s="18"/>
      <c r="R20" s="19"/>
      <c r="S20" s="269"/>
      <c r="T20" s="267"/>
      <c r="U20" s="216"/>
      <c r="V20" s="267"/>
      <c r="W20" s="267"/>
      <c r="X20" s="267"/>
      <c r="Y20" s="267"/>
      <c r="Z20" s="18"/>
      <c r="AA20" s="19"/>
      <c r="AB20" s="269"/>
      <c r="AC20" s="267"/>
      <c r="AD20" s="216"/>
      <c r="AE20" s="267"/>
      <c r="AF20" s="267"/>
      <c r="AG20" s="267"/>
      <c r="AH20" s="267"/>
      <c r="AI20" s="18"/>
      <c r="AJ20" s="19"/>
    </row>
    <row r="21" spans="2:36" ht="21" customHeight="1" x14ac:dyDescent="0.15">
      <c r="B21" s="247" t="s">
        <v>17</v>
      </c>
      <c r="C21" s="248"/>
      <c r="D21" s="248"/>
      <c r="E21" s="249"/>
      <c r="F21" s="250">
        <v>21800</v>
      </c>
      <c r="G21" s="251"/>
      <c r="H21" s="251"/>
      <c r="I21" s="13" t="s">
        <v>20</v>
      </c>
      <c r="J21" s="278">
        <f t="shared" ref="J21:J26" si="0">IF(F21="","",F21)</f>
        <v>21800</v>
      </c>
      <c r="K21" s="279"/>
      <c r="L21" s="4" t="s">
        <v>21</v>
      </c>
      <c r="M21" s="48">
        <f>IF(F21="","",K11/10)</f>
        <v>0.8</v>
      </c>
      <c r="N21" s="4" t="s">
        <v>24</v>
      </c>
      <c r="O21" s="279">
        <f>IF(F21="","",J21*M21)</f>
        <v>17440</v>
      </c>
      <c r="P21" s="279"/>
      <c r="Q21" s="279"/>
      <c r="R21" s="8" t="s">
        <v>20</v>
      </c>
      <c r="S21" s="272" t="str">
        <f>IF(T10="","",F21)</f>
        <v/>
      </c>
      <c r="T21" s="273"/>
      <c r="U21" s="4" t="s">
        <v>21</v>
      </c>
      <c r="V21" s="46" t="str">
        <f>IF(T10="","",T11/10)</f>
        <v/>
      </c>
      <c r="W21" s="4" t="s">
        <v>24</v>
      </c>
      <c r="X21" s="273" t="str">
        <f t="shared" ref="X21:X26" si="1">IF(S21="","",S21*V21)</f>
        <v/>
      </c>
      <c r="Y21" s="273"/>
      <c r="Z21" s="273"/>
      <c r="AA21" s="4" t="s">
        <v>20</v>
      </c>
      <c r="AB21" s="272" t="str">
        <f>IF(AC10="","",F21)</f>
        <v/>
      </c>
      <c r="AC21" s="273"/>
      <c r="AD21" s="4" t="s">
        <v>107</v>
      </c>
      <c r="AE21" s="46" t="str">
        <f>IF(AC10="","",AC11/10)</f>
        <v/>
      </c>
      <c r="AF21" s="4" t="s">
        <v>24</v>
      </c>
      <c r="AG21" s="273" t="str">
        <f t="shared" ref="AG21:AG25" si="2">IF(AB21="","",AB21*AE21)</f>
        <v/>
      </c>
      <c r="AH21" s="273"/>
      <c r="AI21" s="273"/>
      <c r="AJ21" s="8" t="s">
        <v>20</v>
      </c>
    </row>
    <row r="22" spans="2:36" ht="21" customHeight="1" x14ac:dyDescent="0.15">
      <c r="B22" s="254" t="s">
        <v>18</v>
      </c>
      <c r="C22" s="255"/>
      <c r="D22" s="255"/>
      <c r="E22" s="256"/>
      <c r="F22" s="257">
        <v>6000</v>
      </c>
      <c r="G22" s="258"/>
      <c r="H22" s="258"/>
      <c r="I22" s="25" t="s">
        <v>20</v>
      </c>
      <c r="J22" s="274">
        <f t="shared" si="0"/>
        <v>6000</v>
      </c>
      <c r="K22" s="275"/>
      <c r="L22" s="24" t="s">
        <v>21</v>
      </c>
      <c r="M22" s="49">
        <f>IF(F22="","",K11/10)</f>
        <v>0.8</v>
      </c>
      <c r="N22" s="24" t="s">
        <v>24</v>
      </c>
      <c r="O22" s="275">
        <f>IF(F22="","",J22*M22)</f>
        <v>4800</v>
      </c>
      <c r="P22" s="275"/>
      <c r="Q22" s="275"/>
      <c r="R22" s="22" t="s">
        <v>20</v>
      </c>
      <c r="S22" s="276" t="str">
        <f>IF(T10="","",F22)</f>
        <v/>
      </c>
      <c r="T22" s="277"/>
      <c r="U22" s="24" t="s">
        <v>21</v>
      </c>
      <c r="V22" s="47" t="str">
        <f>IF(T10="","",T11/10)</f>
        <v/>
      </c>
      <c r="W22" s="24" t="s">
        <v>24</v>
      </c>
      <c r="X22" s="277" t="str">
        <f t="shared" si="1"/>
        <v/>
      </c>
      <c r="Y22" s="277"/>
      <c r="Z22" s="277"/>
      <c r="AA22" s="24" t="s">
        <v>20</v>
      </c>
      <c r="AB22" s="276" t="str">
        <f>IF(AC10="","",F22)</f>
        <v/>
      </c>
      <c r="AC22" s="277"/>
      <c r="AD22" s="24" t="s">
        <v>21</v>
      </c>
      <c r="AE22" s="47" t="str">
        <f>IF(AC10="","",AC11/10)</f>
        <v/>
      </c>
      <c r="AF22" s="24" t="s">
        <v>24</v>
      </c>
      <c r="AG22" s="277" t="str">
        <f t="shared" si="2"/>
        <v/>
      </c>
      <c r="AH22" s="277"/>
      <c r="AI22" s="277"/>
      <c r="AJ22" s="22" t="s">
        <v>20</v>
      </c>
    </row>
    <row r="23" spans="2:36" ht="21" customHeight="1" x14ac:dyDescent="0.15">
      <c r="B23" s="254" t="s">
        <v>180</v>
      </c>
      <c r="C23" s="255"/>
      <c r="D23" s="255"/>
      <c r="E23" s="256"/>
      <c r="F23" s="257">
        <v>0</v>
      </c>
      <c r="G23" s="258"/>
      <c r="H23" s="258"/>
      <c r="I23" s="25" t="s">
        <v>20</v>
      </c>
      <c r="J23" s="274">
        <f t="shared" si="0"/>
        <v>0</v>
      </c>
      <c r="K23" s="275"/>
      <c r="L23" s="24" t="s">
        <v>21</v>
      </c>
      <c r="M23" s="49">
        <f>IF(F23="","",K11/10)</f>
        <v>0.8</v>
      </c>
      <c r="N23" s="24" t="s">
        <v>24</v>
      </c>
      <c r="O23" s="275">
        <f>IF(F23="","",J23*M23)</f>
        <v>0</v>
      </c>
      <c r="P23" s="275"/>
      <c r="Q23" s="275"/>
      <c r="R23" s="22" t="s">
        <v>20</v>
      </c>
      <c r="S23" s="276" t="str">
        <f>IF(T10="","",F23)</f>
        <v/>
      </c>
      <c r="T23" s="277"/>
      <c r="U23" s="24" t="s">
        <v>21</v>
      </c>
      <c r="V23" s="47" t="str">
        <f>IF(T10="","",T11/10)</f>
        <v/>
      </c>
      <c r="W23" s="24" t="s">
        <v>24</v>
      </c>
      <c r="X23" s="277" t="str">
        <f t="shared" si="1"/>
        <v/>
      </c>
      <c r="Y23" s="277"/>
      <c r="Z23" s="277"/>
      <c r="AA23" s="24" t="s">
        <v>20</v>
      </c>
      <c r="AB23" s="276" t="str">
        <f>IF(AC10="","",F23)</f>
        <v/>
      </c>
      <c r="AC23" s="277"/>
      <c r="AD23" s="24" t="s">
        <v>21</v>
      </c>
      <c r="AE23" s="47" t="str">
        <f>IF(AC10="","",AC11/10)</f>
        <v/>
      </c>
      <c r="AF23" s="24" t="s">
        <v>24</v>
      </c>
      <c r="AG23" s="277" t="str">
        <f t="shared" si="2"/>
        <v/>
      </c>
      <c r="AH23" s="277"/>
      <c r="AI23" s="277"/>
      <c r="AJ23" s="22" t="s">
        <v>20</v>
      </c>
    </row>
    <row r="24" spans="2:36" ht="21" customHeight="1" x14ac:dyDescent="0.15">
      <c r="B24" s="254"/>
      <c r="C24" s="255"/>
      <c r="D24" s="255"/>
      <c r="E24" s="256"/>
      <c r="F24" s="257"/>
      <c r="G24" s="258"/>
      <c r="H24" s="258"/>
      <c r="I24" s="25" t="s">
        <v>20</v>
      </c>
      <c r="J24" s="274" t="str">
        <f t="shared" si="0"/>
        <v/>
      </c>
      <c r="K24" s="275"/>
      <c r="L24" s="24" t="s">
        <v>21</v>
      </c>
      <c r="M24" s="49" t="str">
        <f>IF(F24="","",K11/10)</f>
        <v/>
      </c>
      <c r="N24" s="24" t="s">
        <v>24</v>
      </c>
      <c r="O24" s="275" t="str">
        <f t="shared" ref="O24:O25" si="3">IF(F24="","",J24*M24)</f>
        <v/>
      </c>
      <c r="P24" s="275"/>
      <c r="Q24" s="275"/>
      <c r="R24" s="22" t="s">
        <v>20</v>
      </c>
      <c r="S24" s="276" t="str">
        <f>IF(T10="","",F24)</f>
        <v/>
      </c>
      <c r="T24" s="277"/>
      <c r="U24" s="24" t="s">
        <v>21</v>
      </c>
      <c r="V24" s="47" t="str">
        <f>IF(T10="","",T11/10)</f>
        <v/>
      </c>
      <c r="W24" s="24" t="s">
        <v>24</v>
      </c>
      <c r="X24" s="277" t="str">
        <f t="shared" si="1"/>
        <v/>
      </c>
      <c r="Y24" s="277"/>
      <c r="Z24" s="277"/>
      <c r="AA24" s="24" t="s">
        <v>20</v>
      </c>
      <c r="AB24" s="276" t="str">
        <f>IF(AC10="","",F24)</f>
        <v/>
      </c>
      <c r="AC24" s="277"/>
      <c r="AD24" s="24" t="s">
        <v>21</v>
      </c>
      <c r="AE24" s="47" t="str">
        <f>IF(AC10="","",AC11/10)</f>
        <v/>
      </c>
      <c r="AF24" s="24" t="s">
        <v>24</v>
      </c>
      <c r="AG24" s="277" t="str">
        <f t="shared" si="2"/>
        <v/>
      </c>
      <c r="AH24" s="277"/>
      <c r="AI24" s="277"/>
      <c r="AJ24" s="22" t="s">
        <v>20</v>
      </c>
    </row>
    <row r="25" spans="2:36" ht="21" customHeight="1" x14ac:dyDescent="0.15">
      <c r="B25" s="254"/>
      <c r="C25" s="255"/>
      <c r="D25" s="255"/>
      <c r="E25" s="256"/>
      <c r="F25" s="257"/>
      <c r="G25" s="258"/>
      <c r="H25" s="258"/>
      <c r="I25" s="25" t="s">
        <v>20</v>
      </c>
      <c r="J25" s="274" t="str">
        <f t="shared" si="0"/>
        <v/>
      </c>
      <c r="K25" s="275"/>
      <c r="L25" s="24" t="s">
        <v>21</v>
      </c>
      <c r="M25" s="49" t="str">
        <f>IF(F25="","",K11/10)</f>
        <v/>
      </c>
      <c r="N25" s="24" t="s">
        <v>24</v>
      </c>
      <c r="O25" s="275" t="str">
        <f t="shared" si="3"/>
        <v/>
      </c>
      <c r="P25" s="275"/>
      <c r="Q25" s="275"/>
      <c r="R25" s="22" t="s">
        <v>20</v>
      </c>
      <c r="S25" s="276" t="str">
        <f>IF(T10="","",F25)</f>
        <v/>
      </c>
      <c r="T25" s="277"/>
      <c r="U25" s="24" t="s">
        <v>21</v>
      </c>
      <c r="V25" s="47" t="str">
        <f>IF(T10="","",T11/10)</f>
        <v/>
      </c>
      <c r="W25" s="24" t="s">
        <v>24</v>
      </c>
      <c r="X25" s="277" t="str">
        <f t="shared" si="1"/>
        <v/>
      </c>
      <c r="Y25" s="277"/>
      <c r="Z25" s="277"/>
      <c r="AA25" s="24" t="s">
        <v>20</v>
      </c>
      <c r="AB25" s="276" t="str">
        <f>IF(AC10="","",F25)</f>
        <v/>
      </c>
      <c r="AC25" s="277"/>
      <c r="AD25" s="24" t="s">
        <v>21</v>
      </c>
      <c r="AE25" s="47" t="str">
        <f>IF(AC10="","",AC11/10)</f>
        <v/>
      </c>
      <c r="AF25" s="24" t="s">
        <v>24</v>
      </c>
      <c r="AG25" s="277" t="str">
        <f t="shared" si="2"/>
        <v/>
      </c>
      <c r="AH25" s="277"/>
      <c r="AI25" s="277"/>
      <c r="AJ25" s="22" t="s">
        <v>20</v>
      </c>
    </row>
    <row r="26" spans="2:36" ht="21" customHeight="1" x14ac:dyDescent="0.15">
      <c r="B26" s="261"/>
      <c r="C26" s="262"/>
      <c r="D26" s="262"/>
      <c r="E26" s="263"/>
      <c r="F26" s="257"/>
      <c r="G26" s="258"/>
      <c r="H26" s="258"/>
      <c r="I26" s="13" t="s">
        <v>20</v>
      </c>
      <c r="J26" s="278" t="str">
        <f t="shared" si="0"/>
        <v/>
      </c>
      <c r="K26" s="279"/>
      <c r="L26" s="4" t="s">
        <v>21</v>
      </c>
      <c r="M26" s="48" t="str">
        <f>IF(F26="","",K11/10)</f>
        <v/>
      </c>
      <c r="N26" s="4" t="s">
        <v>24</v>
      </c>
      <c r="O26" s="279" t="str">
        <f>IF(F26="","",J26*M26)</f>
        <v/>
      </c>
      <c r="P26" s="279"/>
      <c r="Q26" s="279"/>
      <c r="R26" s="8" t="s">
        <v>20</v>
      </c>
      <c r="S26" s="272" t="str">
        <f>IF(T10="","",F26)</f>
        <v/>
      </c>
      <c r="T26" s="273"/>
      <c r="U26" s="4" t="s">
        <v>21</v>
      </c>
      <c r="V26" s="46" t="str">
        <f>IF(T10="","",T11/10)</f>
        <v/>
      </c>
      <c r="W26" s="4" t="s">
        <v>24</v>
      </c>
      <c r="X26" s="273" t="str">
        <f t="shared" si="1"/>
        <v/>
      </c>
      <c r="Y26" s="273"/>
      <c r="Z26" s="273"/>
      <c r="AA26" s="4" t="s">
        <v>20</v>
      </c>
      <c r="AB26" s="272" t="str">
        <f>IF(AC10="","",F26)</f>
        <v/>
      </c>
      <c r="AC26" s="273"/>
      <c r="AD26" s="4" t="s">
        <v>21</v>
      </c>
      <c r="AE26" s="46" t="str">
        <f>IF(AC10="","",AC11/10)</f>
        <v/>
      </c>
      <c r="AF26" s="4" t="s">
        <v>24</v>
      </c>
      <c r="AG26" s="273" t="str">
        <f>IF(AB26="","",AB26*AE26)</f>
        <v/>
      </c>
      <c r="AH26" s="273"/>
      <c r="AI26" s="273"/>
      <c r="AJ26" s="8" t="s">
        <v>20</v>
      </c>
    </row>
    <row r="27" spans="2:36" ht="21" customHeight="1" thickBot="1" x14ac:dyDescent="0.2">
      <c r="B27" s="236" t="s">
        <v>15</v>
      </c>
      <c r="C27" s="237"/>
      <c r="D27" s="237"/>
      <c r="E27" s="237"/>
      <c r="F27" s="237"/>
      <c r="G27" s="237"/>
      <c r="H27" s="237"/>
      <c r="I27" s="237"/>
      <c r="J27" s="26" t="s">
        <v>32</v>
      </c>
      <c r="K27" s="280">
        <f>IF(SUM(O21:Q26)=0,"",SUM(O21:Q26))</f>
        <v>22240</v>
      </c>
      <c r="L27" s="281"/>
      <c r="M27" s="281"/>
      <c r="N27" s="281"/>
      <c r="O27" s="281"/>
      <c r="P27" s="281"/>
      <c r="Q27" s="281"/>
      <c r="R27" s="40" t="s">
        <v>20</v>
      </c>
      <c r="S27" s="26" t="s">
        <v>33</v>
      </c>
      <c r="T27" s="282" t="str">
        <f>IF(SUM(X21:Z26)=0,"",SUM(X21:Z26))</f>
        <v/>
      </c>
      <c r="U27" s="283"/>
      <c r="V27" s="283"/>
      <c r="W27" s="283"/>
      <c r="X27" s="283"/>
      <c r="Y27" s="283"/>
      <c r="Z27" s="283"/>
      <c r="AA27" s="39" t="s">
        <v>20</v>
      </c>
      <c r="AB27" s="26" t="s">
        <v>34</v>
      </c>
      <c r="AC27" s="282" t="str">
        <f>IF(SUM(AG21:AI26)=0,"",SUM(AG21:AI26))</f>
        <v/>
      </c>
      <c r="AD27" s="283"/>
      <c r="AE27" s="283"/>
      <c r="AF27" s="283"/>
      <c r="AG27" s="283"/>
      <c r="AH27" s="283"/>
      <c r="AI27" s="283"/>
      <c r="AJ27" s="40" t="s">
        <v>20</v>
      </c>
    </row>
    <row r="28" spans="2:36" ht="13.5" customHeight="1" x14ac:dyDescent="0.15"/>
    <row r="29" spans="2:36" ht="13.5" customHeight="1" thickBot="1" x14ac:dyDescent="0.2"/>
    <row r="30" spans="2:36" ht="6" customHeight="1" x14ac:dyDescent="0.15">
      <c r="I30" s="41"/>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42"/>
    </row>
    <row r="31" spans="2:36" ht="21" customHeight="1" x14ac:dyDescent="0.15">
      <c r="B31" s="5"/>
      <c r="C31" s="5"/>
      <c r="D31" s="5"/>
      <c r="E31" s="5"/>
      <c r="I31" s="12"/>
      <c r="J31" s="165" t="s">
        <v>46</v>
      </c>
      <c r="K31" s="67"/>
      <c r="L31" s="4" t="s">
        <v>47</v>
      </c>
      <c r="M31" s="67"/>
      <c r="N31" s="5" t="s">
        <v>49</v>
      </c>
      <c r="O31" s="5"/>
      <c r="P31" s="5"/>
      <c r="Q31" s="5"/>
      <c r="R31" s="5"/>
      <c r="S31" s="5"/>
      <c r="T31" s="5"/>
      <c r="U31" s="5"/>
      <c r="V31" s="5"/>
      <c r="W31" s="5"/>
      <c r="X31" s="5"/>
      <c r="Y31" s="5"/>
      <c r="Z31" s="5"/>
      <c r="AA31" s="5"/>
      <c r="AB31" s="5"/>
      <c r="AC31" s="5"/>
      <c r="AD31" s="5"/>
      <c r="AE31" s="5"/>
      <c r="AF31" s="5"/>
      <c r="AG31" s="5"/>
      <c r="AH31" s="5"/>
      <c r="AI31" s="5"/>
      <c r="AJ31" s="43"/>
    </row>
    <row r="32" spans="2:36" ht="9" customHeight="1" x14ac:dyDescent="0.15">
      <c r="B32" s="5"/>
      <c r="C32" s="5"/>
      <c r="D32" s="5"/>
      <c r="E32" s="5"/>
      <c r="I32" s="12"/>
      <c r="J32" s="5"/>
      <c r="K32" s="5"/>
      <c r="L32" s="5"/>
      <c r="M32" s="5"/>
      <c r="N32" s="5"/>
      <c r="O32" s="5"/>
      <c r="P32" s="5"/>
      <c r="Q32" s="5"/>
      <c r="R32" s="5"/>
      <c r="S32" s="5"/>
      <c r="T32" s="5"/>
      <c r="U32" s="5"/>
      <c r="V32" s="5"/>
      <c r="W32" s="5"/>
      <c r="X32" s="5"/>
      <c r="Y32" s="5"/>
      <c r="Z32" s="5"/>
      <c r="AA32" s="5"/>
      <c r="AB32" s="5"/>
      <c r="AC32" s="5"/>
      <c r="AD32" s="5"/>
      <c r="AE32" s="5"/>
      <c r="AF32" s="5"/>
      <c r="AG32" s="5"/>
      <c r="AH32" s="5"/>
      <c r="AI32" s="5"/>
      <c r="AJ32" s="43"/>
    </row>
    <row r="33" spans="1:37" ht="21" customHeight="1" x14ac:dyDescent="0.15">
      <c r="B33" s="5"/>
      <c r="C33" s="5"/>
      <c r="D33" s="5"/>
      <c r="E33" s="5"/>
      <c r="I33" s="12"/>
      <c r="J33" s="165" t="s">
        <v>212</v>
      </c>
      <c r="K33" s="67"/>
      <c r="L33" s="4" t="s">
        <v>47</v>
      </c>
      <c r="M33" s="67"/>
      <c r="N33" s="4" t="s">
        <v>48</v>
      </c>
      <c r="O33" s="67"/>
      <c r="P33" s="4" t="s">
        <v>50</v>
      </c>
      <c r="R33" s="5"/>
      <c r="S33" s="5"/>
      <c r="T33" s="214" t="s">
        <v>51</v>
      </c>
      <c r="U33" s="214"/>
      <c r="V33" s="214"/>
      <c r="W33" s="214"/>
      <c r="Z33" s="284" t="s">
        <v>52</v>
      </c>
      <c r="AA33" s="284"/>
      <c r="AB33" s="67"/>
      <c r="AC33" s="67"/>
      <c r="AD33" s="67"/>
      <c r="AE33" s="67"/>
      <c r="AF33" s="67"/>
      <c r="AG33" s="67"/>
      <c r="AH33" s="5"/>
      <c r="AI33" s="5"/>
      <c r="AJ33" s="43"/>
    </row>
    <row r="34" spans="1:37" ht="21" customHeight="1" x14ac:dyDescent="0.15">
      <c r="B34" s="5"/>
      <c r="C34" s="5"/>
      <c r="D34" s="5"/>
      <c r="E34" s="5"/>
      <c r="I34" s="12"/>
      <c r="J34" s="5"/>
      <c r="K34" s="5"/>
      <c r="L34" s="5"/>
      <c r="M34" s="5"/>
      <c r="N34" s="5"/>
      <c r="O34" s="5"/>
      <c r="P34" s="5"/>
      <c r="Q34" s="5"/>
      <c r="R34" s="5"/>
      <c r="S34" s="5"/>
      <c r="T34" s="214"/>
      <c r="U34" s="214"/>
      <c r="V34" s="214"/>
      <c r="W34" s="214"/>
      <c r="Z34" s="284" t="s">
        <v>53</v>
      </c>
      <c r="AA34" s="284"/>
      <c r="AB34" s="67"/>
      <c r="AC34" s="67"/>
      <c r="AD34" s="67"/>
      <c r="AE34" s="67"/>
      <c r="AF34" s="68"/>
      <c r="AG34" s="67"/>
      <c r="AH34" s="5"/>
      <c r="AI34" s="4" t="s">
        <v>54</v>
      </c>
      <c r="AJ34" s="43"/>
    </row>
    <row r="35" spans="1:37" ht="6" customHeight="1" thickBot="1" x14ac:dyDescent="0.2">
      <c r="B35" s="5"/>
      <c r="C35" s="5"/>
      <c r="D35" s="5"/>
      <c r="E35" s="5"/>
      <c r="I35" s="44"/>
      <c r="J35" s="9"/>
      <c r="K35" s="9"/>
      <c r="L35" s="9"/>
      <c r="M35" s="9"/>
      <c r="N35" s="9"/>
      <c r="O35" s="9"/>
      <c r="P35" s="9"/>
      <c r="Q35" s="9"/>
      <c r="R35" s="9"/>
      <c r="S35" s="9"/>
      <c r="T35" s="9"/>
      <c r="U35" s="9"/>
      <c r="V35" s="9"/>
      <c r="W35" s="9"/>
      <c r="X35" s="9"/>
      <c r="Y35" s="9"/>
      <c r="Z35" s="9"/>
      <c r="AA35" s="9"/>
      <c r="AB35" s="9"/>
      <c r="AC35" s="9"/>
      <c r="AD35" s="9"/>
      <c r="AE35" s="9"/>
      <c r="AF35" s="9"/>
      <c r="AG35" s="9"/>
      <c r="AH35" s="9"/>
      <c r="AI35" s="9"/>
      <c r="AJ35" s="45"/>
    </row>
    <row r="37" spans="1:37" ht="21" customHeight="1" thickBo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row>
    <row r="38" spans="1:37" ht="21" customHeight="1" thickTop="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ht="2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144"/>
      <c r="AE39" s="144"/>
      <c r="AF39" s="144"/>
      <c r="AG39" s="144"/>
      <c r="AH39" s="144"/>
      <c r="AI39" s="144"/>
      <c r="AJ39" s="144"/>
      <c r="AK39" s="5"/>
    </row>
    <row r="40" spans="1:37" ht="2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144"/>
      <c r="AE40" s="144"/>
      <c r="AF40" s="144"/>
      <c r="AG40" s="144"/>
      <c r="AH40" s="144"/>
      <c r="AI40" s="144"/>
      <c r="AJ40" s="144"/>
      <c r="AK40" s="5"/>
    </row>
    <row r="41" spans="1:37" ht="21" customHeight="1" x14ac:dyDescent="0.15">
      <c r="B41" s="53"/>
      <c r="C41" s="53"/>
      <c r="D41" s="53"/>
      <c r="E41" s="53"/>
      <c r="F41" s="51"/>
      <c r="G41" s="51"/>
      <c r="H41" s="51"/>
      <c r="J41" s="52"/>
      <c r="K41" s="52"/>
      <c r="L41" s="52"/>
      <c r="M41" s="52"/>
      <c r="N41" s="287" t="s">
        <v>56</v>
      </c>
      <c r="O41" s="287"/>
      <c r="P41" s="287"/>
      <c r="Q41" s="287"/>
      <c r="R41" s="287"/>
      <c r="S41" s="287"/>
      <c r="T41" s="287"/>
      <c r="U41" s="287"/>
      <c r="V41" s="287"/>
      <c r="W41" s="287"/>
      <c r="X41" s="287"/>
      <c r="Y41" s="287"/>
      <c r="Z41" s="52"/>
      <c r="AA41" s="52"/>
      <c r="AB41" s="52"/>
    </row>
    <row r="42" spans="1:37" ht="21" customHeight="1" thickBot="1" x14ac:dyDescent="0.2"/>
    <row r="43" spans="1:37" ht="21" customHeight="1" x14ac:dyDescent="0.15">
      <c r="B43" s="288" t="s">
        <v>25</v>
      </c>
      <c r="C43" s="289"/>
      <c r="D43" s="289"/>
      <c r="E43" s="290"/>
      <c r="F43" s="297" t="s">
        <v>10</v>
      </c>
      <c r="G43" s="206"/>
      <c r="H43" s="206"/>
      <c r="I43" s="298"/>
      <c r="J43" s="27" t="s">
        <v>35</v>
      </c>
      <c r="K43" s="28"/>
      <c r="L43" s="28"/>
      <c r="M43" s="299">
        <f>IF(K10="","",ROUNDDOWN(K18/K10,2))</f>
        <v>11483.47</v>
      </c>
      <c r="N43" s="299"/>
      <c r="O43" s="299"/>
      <c r="P43" s="299"/>
      <c r="Q43" s="299"/>
      <c r="R43" s="7" t="s">
        <v>20</v>
      </c>
      <c r="S43" s="35" t="s">
        <v>38</v>
      </c>
      <c r="T43" s="28"/>
      <c r="U43" s="28"/>
      <c r="V43" s="300" t="str">
        <f>IF(T10="","",ROUNDDOWN(T18/T10,2))</f>
        <v/>
      </c>
      <c r="W43" s="300"/>
      <c r="X43" s="300"/>
      <c r="Y43" s="300"/>
      <c r="Z43" s="300"/>
      <c r="AA43" s="29" t="s">
        <v>20</v>
      </c>
      <c r="AB43" s="27" t="s">
        <v>41</v>
      </c>
      <c r="AC43" s="28"/>
      <c r="AD43" s="28"/>
      <c r="AE43" s="300" t="str">
        <f>IF(AC10="","",ROUNDDOWN(AC18/AC10,2))</f>
        <v/>
      </c>
      <c r="AF43" s="300"/>
      <c r="AG43" s="300"/>
      <c r="AH43" s="300"/>
      <c r="AI43" s="300"/>
      <c r="AJ43" s="29" t="s">
        <v>20</v>
      </c>
    </row>
    <row r="44" spans="1:37" ht="21" customHeight="1" x14ac:dyDescent="0.15">
      <c r="B44" s="291"/>
      <c r="C44" s="292"/>
      <c r="D44" s="292"/>
      <c r="E44" s="293"/>
      <c r="F44" s="301" t="s">
        <v>16</v>
      </c>
      <c r="G44" s="302"/>
      <c r="H44" s="302"/>
      <c r="I44" s="303"/>
      <c r="J44" s="33" t="s">
        <v>36</v>
      </c>
      <c r="K44" s="30"/>
      <c r="L44" s="30"/>
      <c r="M44" s="315">
        <f>IF(K10="","",ROUNDDOWN(K27/22,2))</f>
        <v>1010.9</v>
      </c>
      <c r="N44" s="315"/>
      <c r="O44" s="315"/>
      <c r="P44" s="315"/>
      <c r="Q44" s="315"/>
      <c r="R44" s="31" t="s">
        <v>20</v>
      </c>
      <c r="S44" s="36" t="s">
        <v>39</v>
      </c>
      <c r="T44" s="30"/>
      <c r="U44" s="30"/>
      <c r="V44" s="316" t="str">
        <f>IF(T10="","",ROUNDDOWN(T27/22,2))</f>
        <v/>
      </c>
      <c r="W44" s="316"/>
      <c r="X44" s="316"/>
      <c r="Y44" s="316"/>
      <c r="Z44" s="316"/>
      <c r="AA44" s="32" t="s">
        <v>20</v>
      </c>
      <c r="AB44" s="33" t="s">
        <v>42</v>
      </c>
      <c r="AC44" s="30"/>
      <c r="AD44" s="30"/>
      <c r="AE44" s="316" t="str">
        <f>IF(AC10="","",ROUNDDOWN(AC27/22,2))</f>
        <v/>
      </c>
      <c r="AF44" s="316"/>
      <c r="AG44" s="316"/>
      <c r="AH44" s="316"/>
      <c r="AI44" s="316"/>
      <c r="AJ44" s="32" t="s">
        <v>20</v>
      </c>
    </row>
    <row r="45" spans="1:37" ht="21" customHeight="1" thickBot="1" x14ac:dyDescent="0.2">
      <c r="B45" s="294"/>
      <c r="C45" s="295"/>
      <c r="D45" s="295"/>
      <c r="E45" s="296"/>
      <c r="F45" s="317" t="s">
        <v>15</v>
      </c>
      <c r="G45" s="237"/>
      <c r="H45" s="237"/>
      <c r="I45" s="238"/>
      <c r="J45" s="34" t="s">
        <v>37</v>
      </c>
      <c r="K45" s="9"/>
      <c r="L45" s="9"/>
      <c r="M45" s="318">
        <f>IF(K10="","",(ROUNDDOWN(M43+M44,0)))</f>
        <v>12494</v>
      </c>
      <c r="N45" s="318"/>
      <c r="O45" s="318"/>
      <c r="P45" s="318"/>
      <c r="Q45" s="318"/>
      <c r="R45" s="10" t="s">
        <v>20</v>
      </c>
      <c r="S45" s="37" t="s">
        <v>40</v>
      </c>
      <c r="T45" s="9"/>
      <c r="U45" s="9"/>
      <c r="V45" s="319" t="str">
        <f>IF(T10="","",(ROUNDDOWN(V43+V44,0)))</f>
        <v/>
      </c>
      <c r="W45" s="319"/>
      <c r="X45" s="319"/>
      <c r="Y45" s="319"/>
      <c r="Z45" s="319"/>
      <c r="AA45" s="11" t="s">
        <v>20</v>
      </c>
      <c r="AB45" s="34" t="s">
        <v>43</v>
      </c>
      <c r="AC45" s="9"/>
      <c r="AD45" s="9"/>
      <c r="AE45" s="319" t="str">
        <f>IF(AC10="","",(ROUNDDOWN(AE43+AE44,0)))</f>
        <v/>
      </c>
      <c r="AF45" s="319"/>
      <c r="AG45" s="319"/>
      <c r="AH45" s="319"/>
      <c r="AI45" s="319"/>
      <c r="AJ45" s="11" t="s">
        <v>20</v>
      </c>
    </row>
    <row r="47" spans="1:37" ht="21" customHeight="1" x14ac:dyDescent="0.15">
      <c r="B47" s="304" t="s">
        <v>101</v>
      </c>
      <c r="C47" s="304"/>
      <c r="D47" s="305">
        <v>0</v>
      </c>
      <c r="E47" s="306"/>
      <c r="F47" s="307"/>
      <c r="I47" s="54" t="s">
        <v>57</v>
      </c>
      <c r="J47" s="54"/>
      <c r="K47" s="54"/>
      <c r="L47" s="54"/>
    </row>
    <row r="48" spans="1:37" ht="21" customHeight="1" thickBot="1" x14ac:dyDescent="0.2">
      <c r="B48" s="308" t="s">
        <v>100</v>
      </c>
      <c r="C48" s="308"/>
      <c r="D48" s="309">
        <f>IF(D47="","",ROUNDDOWN(D47/264,0))</f>
        <v>0</v>
      </c>
      <c r="E48" s="310"/>
      <c r="F48" s="311"/>
      <c r="J48" s="1" t="s">
        <v>208</v>
      </c>
      <c r="Q48" s="1" t="s">
        <v>75</v>
      </c>
    </row>
    <row r="49" spans="2:38" ht="21" customHeight="1" thickTop="1" thickBot="1" x14ac:dyDescent="0.2">
      <c r="B49" s="312" t="s">
        <v>102</v>
      </c>
      <c r="C49" s="313"/>
      <c r="D49" s="314" t="s">
        <v>103</v>
      </c>
      <c r="E49" s="314"/>
      <c r="F49" s="314"/>
      <c r="I49" s="55" t="s">
        <v>58</v>
      </c>
      <c r="J49" s="320">
        <v>440000</v>
      </c>
      <c r="K49" s="320"/>
      <c r="L49" s="320"/>
      <c r="M49" s="1" t="s">
        <v>72</v>
      </c>
      <c r="N49" s="1" t="s">
        <v>61</v>
      </c>
      <c r="O49" s="321" t="s">
        <v>74</v>
      </c>
      <c r="P49" s="321"/>
      <c r="Q49" s="321"/>
      <c r="R49" s="322">
        <f>IF(J49="","",ROUND(J49/22,-1))</f>
        <v>20000</v>
      </c>
      <c r="S49" s="323"/>
      <c r="T49" s="2" t="s">
        <v>59</v>
      </c>
      <c r="V49" s="57" t="s">
        <v>60</v>
      </c>
    </row>
    <row r="50" spans="2:38" ht="21" customHeight="1" thickTop="1" x14ac:dyDescent="0.15">
      <c r="B50" s="324">
        <f>IF(D47="","",IF(R51&gt;D48,K10,0))</f>
        <v>23</v>
      </c>
      <c r="C50" s="324"/>
      <c r="D50" s="325">
        <f>IF(D47="",0,D48*K10)</f>
        <v>0</v>
      </c>
      <c r="E50" s="325"/>
      <c r="F50" s="325"/>
      <c r="J50" s="1" t="s">
        <v>71</v>
      </c>
      <c r="Q50" s="1" t="s">
        <v>98</v>
      </c>
      <c r="AE50" s="69" t="s">
        <v>104</v>
      </c>
      <c r="AF50" s="70"/>
      <c r="AG50" s="70"/>
      <c r="AH50" s="70"/>
      <c r="AI50" s="70"/>
      <c r="AJ50" s="71"/>
      <c r="AK50" s="72"/>
      <c r="AL50" s="5"/>
    </row>
    <row r="51" spans="2:38" ht="21" customHeight="1" x14ac:dyDescent="0.15">
      <c r="B51" s="324">
        <f>IF(D47="","",IF(R51&gt;D48,T10,0))</f>
        <v>0</v>
      </c>
      <c r="C51" s="324"/>
      <c r="D51" s="325">
        <f>IF(D47="",0,D48*T10)</f>
        <v>0</v>
      </c>
      <c r="E51" s="325"/>
      <c r="F51" s="325"/>
      <c r="I51" s="55" t="s">
        <v>58</v>
      </c>
      <c r="J51" s="322">
        <f>R49</f>
        <v>20000</v>
      </c>
      <c r="K51" s="323"/>
      <c r="L51" s="323"/>
      <c r="M51" s="1" t="s">
        <v>72</v>
      </c>
      <c r="N51" s="1" t="s">
        <v>64</v>
      </c>
      <c r="O51" s="321" t="s">
        <v>76</v>
      </c>
      <c r="P51" s="321"/>
      <c r="Q51" s="321"/>
      <c r="R51" s="322">
        <f>IF(J51="","",ROUND(J51*2/3,0))</f>
        <v>13333</v>
      </c>
      <c r="S51" s="323"/>
      <c r="T51" s="2" t="s">
        <v>59</v>
      </c>
      <c r="V51" s="58" t="s">
        <v>99</v>
      </c>
      <c r="AE51" s="76" t="s">
        <v>105</v>
      </c>
      <c r="AF51" s="5"/>
      <c r="AG51" s="5"/>
      <c r="AH51" s="5"/>
      <c r="AI51" s="5"/>
      <c r="AJ51" s="73"/>
      <c r="AK51" s="72"/>
      <c r="AL51" s="5"/>
    </row>
    <row r="52" spans="2:38" ht="21" customHeight="1" x14ac:dyDescent="0.15">
      <c r="B52" s="324">
        <f>IF(D47="","",IF(R51&gt;D48,AC10,0))</f>
        <v>0</v>
      </c>
      <c r="C52" s="324"/>
      <c r="D52" s="325">
        <f>IF(D47="",0,D48*AC10)</f>
        <v>0</v>
      </c>
      <c r="E52" s="325"/>
      <c r="F52" s="325"/>
      <c r="I52" s="54" t="s">
        <v>109</v>
      </c>
      <c r="P52" s="54" t="s">
        <v>62</v>
      </c>
      <c r="Y52" s="54" t="s">
        <v>63</v>
      </c>
      <c r="AE52" s="76" t="s">
        <v>108</v>
      </c>
      <c r="AF52" s="5"/>
      <c r="AG52" s="5"/>
      <c r="AH52" s="5"/>
      <c r="AI52" s="5"/>
      <c r="AJ52" s="73"/>
      <c r="AK52" s="72"/>
      <c r="AL52" s="5"/>
    </row>
    <row r="53" spans="2:38" ht="21" customHeight="1" x14ac:dyDescent="0.15">
      <c r="I53" s="55" t="s">
        <v>58</v>
      </c>
      <c r="J53" s="1" t="s">
        <v>77</v>
      </c>
      <c r="K53" s="333">
        <f>M45</f>
        <v>12494</v>
      </c>
      <c r="L53" s="334"/>
      <c r="M53" s="1" t="s">
        <v>80</v>
      </c>
      <c r="P53" s="330" t="s">
        <v>83</v>
      </c>
      <c r="Q53" s="330"/>
      <c r="R53" s="330"/>
      <c r="S53" s="55" t="s">
        <v>58</v>
      </c>
      <c r="T53" s="1">
        <f>IF(K53="","",IF(R51&gt;K53,K10,0))</f>
        <v>23</v>
      </c>
      <c r="U53" s="1" t="s">
        <v>84</v>
      </c>
      <c r="Y53" s="331" t="s">
        <v>87</v>
      </c>
      <c r="Z53" s="331"/>
      <c r="AA53" s="1" t="s">
        <v>65</v>
      </c>
      <c r="AB53" s="332">
        <f>IF(K53="","",K53*T53)</f>
        <v>287362</v>
      </c>
      <c r="AC53" s="332"/>
      <c r="AD53" s="1" t="s">
        <v>66</v>
      </c>
      <c r="AE53" s="72"/>
      <c r="AF53" s="326">
        <f>IF(K53="","",IF(K53&gt;=D48,IF(K11=0,IF(AB53&gt;=D55,D55,AB53),AB53),D50))</f>
        <v>287362</v>
      </c>
      <c r="AG53" s="326"/>
      <c r="AH53" s="326"/>
      <c r="AI53" s="5" t="s">
        <v>66</v>
      </c>
      <c r="AJ53" s="73"/>
      <c r="AK53" s="72"/>
      <c r="AL53" s="5"/>
    </row>
    <row r="54" spans="2:38" ht="21" customHeight="1" x14ac:dyDescent="0.15">
      <c r="B54" s="327" t="s">
        <v>110</v>
      </c>
      <c r="C54" s="234"/>
      <c r="D54" s="234"/>
      <c r="E54" s="234"/>
      <c r="F54" s="328"/>
      <c r="I54" s="55" t="s">
        <v>58</v>
      </c>
      <c r="J54" s="1" t="s">
        <v>78</v>
      </c>
      <c r="K54" s="329" t="str">
        <f>V45</f>
        <v/>
      </c>
      <c r="L54" s="329"/>
      <c r="M54" s="1" t="s">
        <v>81</v>
      </c>
      <c r="P54" s="330" t="s">
        <v>85</v>
      </c>
      <c r="Q54" s="330"/>
      <c r="R54" s="330"/>
      <c r="S54" s="55" t="s">
        <v>58</v>
      </c>
      <c r="T54" s="1" t="str">
        <f>IF(K54="","",IF(R51&gt;K54,T10,0))</f>
        <v/>
      </c>
      <c r="U54" s="1" t="s">
        <v>89</v>
      </c>
      <c r="Y54" s="331" t="s">
        <v>88</v>
      </c>
      <c r="Z54" s="331"/>
      <c r="AA54" s="1" t="s">
        <v>65</v>
      </c>
      <c r="AB54" s="332" t="str">
        <f>IF(K54="","",K54*T54)</f>
        <v/>
      </c>
      <c r="AC54" s="332"/>
      <c r="AD54" s="1" t="s">
        <v>66</v>
      </c>
      <c r="AE54" s="72"/>
      <c r="AF54" s="326" t="str">
        <f>IF(K54="","",IF(K54&gt;=D48,IF(T11=0,IF(AB54&gt;=D56,D56,AB54),AB54),D51))</f>
        <v/>
      </c>
      <c r="AG54" s="326"/>
      <c r="AH54" s="326"/>
      <c r="AI54" s="5" t="s">
        <v>66</v>
      </c>
      <c r="AJ54" s="73"/>
      <c r="AK54" s="72"/>
      <c r="AL54" s="5"/>
    </row>
    <row r="55" spans="2:38" ht="21" customHeight="1" x14ac:dyDescent="0.15">
      <c r="B55" s="304" t="s">
        <v>111</v>
      </c>
      <c r="C55" s="304"/>
      <c r="D55" s="325">
        <f>K27</f>
        <v>22240</v>
      </c>
      <c r="E55" s="340"/>
      <c r="F55" s="340"/>
      <c r="I55" s="55" t="s">
        <v>58</v>
      </c>
      <c r="J55" s="1" t="s">
        <v>79</v>
      </c>
      <c r="K55" s="333" t="str">
        <f>AE45</f>
        <v/>
      </c>
      <c r="L55" s="334"/>
      <c r="M55" s="1" t="s">
        <v>82</v>
      </c>
      <c r="P55" s="343" t="s">
        <v>86</v>
      </c>
      <c r="Q55" s="343"/>
      <c r="R55" s="343"/>
      <c r="S55" s="62" t="s">
        <v>58</v>
      </c>
      <c r="T55" s="59" t="str">
        <f>IF(K55="","",IF(R51&gt;K55,AC10,0))</f>
        <v/>
      </c>
      <c r="U55" s="59" t="s">
        <v>90</v>
      </c>
      <c r="V55" s="59"/>
      <c r="Y55" s="344" t="s">
        <v>91</v>
      </c>
      <c r="Z55" s="344"/>
      <c r="AA55" s="59" t="s">
        <v>65</v>
      </c>
      <c r="AB55" s="332" t="str">
        <f>IF(K55="","",K55*T55)</f>
        <v/>
      </c>
      <c r="AC55" s="332"/>
      <c r="AD55" s="1" t="s">
        <v>66</v>
      </c>
      <c r="AE55" s="72"/>
      <c r="AF55" s="339" t="str">
        <f>IF(K55="","",IF(K55&gt;=D48,IF(AC11=0,IF(AB55&gt;=D57,D57,AB55),AB55),D52))</f>
        <v/>
      </c>
      <c r="AG55" s="339"/>
      <c r="AH55" s="339"/>
      <c r="AI55" s="5" t="s">
        <v>66</v>
      </c>
      <c r="AJ55" s="73"/>
      <c r="AK55" s="72"/>
      <c r="AL55" s="5"/>
    </row>
    <row r="56" spans="2:38" ht="21" customHeight="1" thickBot="1" x14ac:dyDescent="0.2">
      <c r="B56" s="304" t="s">
        <v>112</v>
      </c>
      <c r="C56" s="304"/>
      <c r="D56" s="325" t="str">
        <f>T27</f>
        <v/>
      </c>
      <c r="E56" s="340"/>
      <c r="F56" s="340"/>
      <c r="R56" s="55" t="s">
        <v>67</v>
      </c>
      <c r="S56" s="55" t="s">
        <v>70</v>
      </c>
      <c r="T56" s="1">
        <f>IF(J49="","",SUM(T53:T55))</f>
        <v>23</v>
      </c>
      <c r="U56" s="1" t="s">
        <v>92</v>
      </c>
      <c r="AA56" s="60" t="s">
        <v>67</v>
      </c>
      <c r="AB56" s="341">
        <f>IF(J49="","",SUM(AB53:AB55))</f>
        <v>287362</v>
      </c>
      <c r="AC56" s="341" t="str">
        <f t="shared" ref="AC56" si="4">IF(S49="","",SUM(AC53:AC55))</f>
        <v/>
      </c>
      <c r="AD56" s="1" t="s">
        <v>66</v>
      </c>
      <c r="AE56" s="74" t="s">
        <v>67</v>
      </c>
      <c r="AF56" s="342">
        <f>IF(J51="","",SUM(AF53:AH55))</f>
        <v>287362</v>
      </c>
      <c r="AG56" s="342"/>
      <c r="AH56" s="342"/>
      <c r="AI56" s="50" t="s">
        <v>106</v>
      </c>
      <c r="AJ56" s="75"/>
      <c r="AK56" s="72"/>
      <c r="AL56" s="5"/>
    </row>
    <row r="57" spans="2:38" ht="21" customHeight="1" thickTop="1" x14ac:dyDescent="0.15">
      <c r="B57" s="304" t="s">
        <v>113</v>
      </c>
      <c r="C57" s="304"/>
      <c r="D57" s="325" t="str">
        <f>AC27</f>
        <v/>
      </c>
      <c r="E57" s="340"/>
      <c r="F57" s="340"/>
      <c r="I57" s="54" t="s">
        <v>93</v>
      </c>
    </row>
    <row r="58" spans="2:38" ht="21" customHeight="1" x14ac:dyDescent="0.15">
      <c r="J58" s="1" t="s">
        <v>97</v>
      </c>
      <c r="M58" s="1" t="s">
        <v>96</v>
      </c>
      <c r="R58" s="1" t="s">
        <v>68</v>
      </c>
      <c r="V58" s="1" t="s">
        <v>69</v>
      </c>
    </row>
    <row r="59" spans="2:38" ht="21" customHeight="1" thickBot="1" x14ac:dyDescent="0.2">
      <c r="I59" s="55" t="s">
        <v>58</v>
      </c>
      <c r="J59" s="335">
        <f>R51</f>
        <v>13333</v>
      </c>
      <c r="K59" s="336"/>
      <c r="L59" s="1" t="s">
        <v>66</v>
      </c>
      <c r="M59" s="56" t="s">
        <v>94</v>
      </c>
      <c r="N59" s="336">
        <f>T56</f>
        <v>23</v>
      </c>
      <c r="O59" s="336"/>
      <c r="P59" s="1" t="s">
        <v>95</v>
      </c>
      <c r="Q59" s="56" t="s">
        <v>73</v>
      </c>
      <c r="R59" s="337">
        <f>AF56</f>
        <v>287362</v>
      </c>
      <c r="S59" s="337"/>
      <c r="T59" s="1" t="s">
        <v>66</v>
      </c>
      <c r="U59" s="1" t="s">
        <v>65</v>
      </c>
      <c r="V59" s="338">
        <f>IF(J59*N59-R59&lt;=0,0,J59*N59-R59)</f>
        <v>19297</v>
      </c>
      <c r="W59" s="338"/>
      <c r="X59" s="338"/>
      <c r="Y59" s="61" t="s">
        <v>66</v>
      </c>
    </row>
  </sheetData>
  <mergeCells count="198">
    <mergeCell ref="B12:I12"/>
    <mergeCell ref="J12:R13"/>
    <mergeCell ref="B6:E6"/>
    <mergeCell ref="D55:F55"/>
    <mergeCell ref="D56:F56"/>
    <mergeCell ref="D57:F57"/>
    <mergeCell ref="B55:C55"/>
    <mergeCell ref="B56:C56"/>
    <mergeCell ref="B57:C57"/>
    <mergeCell ref="B54:F54"/>
    <mergeCell ref="F14:H14"/>
    <mergeCell ref="B22:E22"/>
    <mergeCell ref="B23:E23"/>
    <mergeCell ref="B24:E24"/>
    <mergeCell ref="B25:E25"/>
    <mergeCell ref="B26:E26"/>
    <mergeCell ref="F22:H22"/>
    <mergeCell ref="F23:H23"/>
    <mergeCell ref="F24:H24"/>
    <mergeCell ref="F25:H25"/>
    <mergeCell ref="F26:H26"/>
    <mergeCell ref="B52:C52"/>
    <mergeCell ref="D52:F52"/>
    <mergeCell ref="AE44:AI44"/>
    <mergeCell ref="F45:I45"/>
    <mergeCell ref="M45:Q45"/>
    <mergeCell ref="V45:Z45"/>
    <mergeCell ref="AE45:AI45"/>
    <mergeCell ref="B27:I27"/>
    <mergeCell ref="K27:Q27"/>
    <mergeCell ref="T27:Z27"/>
    <mergeCell ref="AC27:AI27"/>
    <mergeCell ref="F43:I43"/>
    <mergeCell ref="M43:Q43"/>
    <mergeCell ref="V43:Z43"/>
    <mergeCell ref="AE43:AI43"/>
    <mergeCell ref="N41:Y41"/>
    <mergeCell ref="Z33:AA33"/>
    <mergeCell ref="Z34:AA34"/>
    <mergeCell ref="F44:I44"/>
    <mergeCell ref="M44:Q44"/>
    <mergeCell ref="V44:Z44"/>
    <mergeCell ref="B43:E45"/>
    <mergeCell ref="T33:W34"/>
    <mergeCell ref="AB26:AC26"/>
    <mergeCell ref="AG26:AI26"/>
    <mergeCell ref="J25:K25"/>
    <mergeCell ref="O25:Q25"/>
    <mergeCell ref="S25:T25"/>
    <mergeCell ref="X25:Z25"/>
    <mergeCell ref="AB25:AC25"/>
    <mergeCell ref="AG25:AI25"/>
    <mergeCell ref="J24:K24"/>
    <mergeCell ref="O24:Q24"/>
    <mergeCell ref="S24:T24"/>
    <mergeCell ref="X24:Z24"/>
    <mergeCell ref="AB24:AC24"/>
    <mergeCell ref="AG24:AI24"/>
    <mergeCell ref="J26:K26"/>
    <mergeCell ref="O26:Q26"/>
    <mergeCell ref="S26:T26"/>
    <mergeCell ref="X26:Z26"/>
    <mergeCell ref="AB23:AC23"/>
    <mergeCell ref="AG23:AI23"/>
    <mergeCell ref="AG21:AI21"/>
    <mergeCell ref="J22:K22"/>
    <mergeCell ref="O22:Q22"/>
    <mergeCell ref="S22:T22"/>
    <mergeCell ref="X22:Z22"/>
    <mergeCell ref="AB22:AC22"/>
    <mergeCell ref="AG22:AI22"/>
    <mergeCell ref="J23:K23"/>
    <mergeCell ref="O23:Q23"/>
    <mergeCell ref="S23:T23"/>
    <mergeCell ref="X23:Z23"/>
    <mergeCell ref="AB19:AC20"/>
    <mergeCell ref="AD19:AD20"/>
    <mergeCell ref="AE19:AH20"/>
    <mergeCell ref="F20:I20"/>
    <mergeCell ref="J21:K21"/>
    <mergeCell ref="O21:Q21"/>
    <mergeCell ref="S21:T21"/>
    <mergeCell ref="X21:Z21"/>
    <mergeCell ref="AB21:AC21"/>
    <mergeCell ref="B19:I19"/>
    <mergeCell ref="J19:K20"/>
    <mergeCell ref="L19:L20"/>
    <mergeCell ref="M19:P20"/>
    <mergeCell ref="S19:T20"/>
    <mergeCell ref="U19:U20"/>
    <mergeCell ref="B21:E21"/>
    <mergeCell ref="B20:E20"/>
    <mergeCell ref="V19:Y20"/>
    <mergeCell ref="F21:H21"/>
    <mergeCell ref="AC17:AI17"/>
    <mergeCell ref="B18:I18"/>
    <mergeCell ref="K18:Q18"/>
    <mergeCell ref="T18:Z18"/>
    <mergeCell ref="AC18:AI18"/>
    <mergeCell ref="K15:Q15"/>
    <mergeCell ref="T15:Z15"/>
    <mergeCell ref="AC15:AI15"/>
    <mergeCell ref="K16:Q16"/>
    <mergeCell ref="T16:Z16"/>
    <mergeCell ref="AC16:AI16"/>
    <mergeCell ref="B15:E15"/>
    <mergeCell ref="B16:E16"/>
    <mergeCell ref="B17:E17"/>
    <mergeCell ref="K17:Q17"/>
    <mergeCell ref="T17:Z17"/>
    <mergeCell ref="F15:H15"/>
    <mergeCell ref="F16:H16"/>
    <mergeCell ref="F17:H17"/>
    <mergeCell ref="V8:V9"/>
    <mergeCell ref="W8:W9"/>
    <mergeCell ref="S12:AA13"/>
    <mergeCell ref="AB12:AJ13"/>
    <mergeCell ref="F13:I13"/>
    <mergeCell ref="K14:Q14"/>
    <mergeCell ref="T14:Z14"/>
    <mergeCell ref="AC14:AI14"/>
    <mergeCell ref="AI10:AJ10"/>
    <mergeCell ref="B11:I11"/>
    <mergeCell ref="Q11:R11"/>
    <mergeCell ref="Z11:AA11"/>
    <mergeCell ref="AI11:AJ11"/>
    <mergeCell ref="AC10:AH10"/>
    <mergeCell ref="AC11:AH11"/>
    <mergeCell ref="B10:I10"/>
    <mergeCell ref="Q10:R10"/>
    <mergeCell ref="Z10:AA10"/>
    <mergeCell ref="B13:E13"/>
    <mergeCell ref="B14:E14"/>
    <mergeCell ref="K10:P10"/>
    <mergeCell ref="K11:P11"/>
    <mergeCell ref="T10:Y10"/>
    <mergeCell ref="T11:Y11"/>
    <mergeCell ref="B2:AJ2"/>
    <mergeCell ref="F6:K6"/>
    <mergeCell ref="L6:O6"/>
    <mergeCell ref="P6:W6"/>
    <mergeCell ref="B8:I9"/>
    <mergeCell ref="J8:J9"/>
    <mergeCell ref="K8:K9"/>
    <mergeCell ref="L8:L9"/>
    <mergeCell ref="M8:M9"/>
    <mergeCell ref="N8:N9"/>
    <mergeCell ref="P8:R8"/>
    <mergeCell ref="P9:R9"/>
    <mergeCell ref="Y8:AA8"/>
    <mergeCell ref="Y9:AA9"/>
    <mergeCell ref="AH8:AJ8"/>
    <mergeCell ref="AH9:AJ9"/>
    <mergeCell ref="AB8:AB9"/>
    <mergeCell ref="AC8:AC9"/>
    <mergeCell ref="AD8:AD9"/>
    <mergeCell ref="AE8:AE9"/>
    <mergeCell ref="AF8:AF9"/>
    <mergeCell ref="S8:S9"/>
    <mergeCell ref="T8:T9"/>
    <mergeCell ref="U8:U9"/>
    <mergeCell ref="V59:X59"/>
    <mergeCell ref="AB56:AC56"/>
    <mergeCell ref="J59:K59"/>
    <mergeCell ref="AF55:AH55"/>
    <mergeCell ref="J49:L49"/>
    <mergeCell ref="J51:L51"/>
    <mergeCell ref="K53:L53"/>
    <mergeCell ref="B47:C47"/>
    <mergeCell ref="D47:F47"/>
    <mergeCell ref="B48:C48"/>
    <mergeCell ref="D48:F48"/>
    <mergeCell ref="B49:C49"/>
    <mergeCell ref="O49:Q49"/>
    <mergeCell ref="R49:S49"/>
    <mergeCell ref="O51:Q51"/>
    <mergeCell ref="R51:S51"/>
    <mergeCell ref="N59:O59"/>
    <mergeCell ref="R59:S59"/>
    <mergeCell ref="AF56:AH56"/>
    <mergeCell ref="D49:F49"/>
    <mergeCell ref="B50:C50"/>
    <mergeCell ref="D50:F50"/>
    <mergeCell ref="B51:C51"/>
    <mergeCell ref="D51:F51"/>
    <mergeCell ref="AF53:AH53"/>
    <mergeCell ref="AF54:AH54"/>
    <mergeCell ref="K54:L54"/>
    <mergeCell ref="K55:L55"/>
    <mergeCell ref="P54:R54"/>
    <mergeCell ref="P53:R53"/>
    <mergeCell ref="P55:R55"/>
    <mergeCell ref="Y53:Z53"/>
    <mergeCell ref="Y54:Z54"/>
    <mergeCell ref="Y55:Z55"/>
    <mergeCell ref="AB53:AC53"/>
    <mergeCell ref="AB54:AC54"/>
    <mergeCell ref="AB55:AC55"/>
  </mergeCells>
  <phoneticPr fontId="7"/>
  <printOptions horizontalCentered="1"/>
  <pageMargins left="0.59055118110236227" right="0.59055118110236227" top="0.59055118110236227" bottom="0.39370078740157483" header="0.31496062992125984" footer="0.31496062992125984"/>
  <pageSetup paperSize="9" scale="5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L59"/>
  <sheetViews>
    <sheetView view="pageBreakPreview" zoomScale="75" zoomScaleNormal="75" zoomScaleSheetLayoutView="75" workbookViewId="0">
      <selection activeCell="AR1" sqref="AR1"/>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193" t="s">
        <v>44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2:36" ht="21" customHeight="1" x14ac:dyDescent="0.15">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row>
    <row r="4" spans="2:36" ht="21" customHeight="1" x14ac:dyDescent="0.15">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row>
    <row r="5" spans="2:36" ht="21" customHeight="1" thickBot="1" x14ac:dyDescent="0.2"/>
    <row r="6" spans="2:36" ht="30" customHeight="1" thickBot="1" x14ac:dyDescent="0.2">
      <c r="B6" s="194" t="s">
        <v>45</v>
      </c>
      <c r="C6" s="195"/>
      <c r="D6" s="195"/>
      <c r="E6" s="196"/>
      <c r="F6" s="197" t="s">
        <v>55</v>
      </c>
      <c r="G6" s="198"/>
      <c r="H6" s="198"/>
      <c r="I6" s="198"/>
      <c r="J6" s="198"/>
      <c r="K6" s="199"/>
      <c r="L6" s="200" t="s">
        <v>221</v>
      </c>
      <c r="M6" s="201"/>
      <c r="N6" s="201"/>
      <c r="O6" s="201"/>
      <c r="P6" s="202" t="s">
        <v>181</v>
      </c>
      <c r="Q6" s="203"/>
      <c r="R6" s="203"/>
      <c r="S6" s="203"/>
      <c r="T6" s="203"/>
      <c r="U6" s="203"/>
      <c r="V6" s="203"/>
      <c r="W6" s="204"/>
      <c r="AB6" s="93"/>
      <c r="AC6" s="93"/>
      <c r="AD6" s="3"/>
      <c r="AE6" s="3"/>
      <c r="AF6" s="3"/>
    </row>
    <row r="7" spans="2:36" ht="13.5" customHeight="1" thickBot="1" x14ac:dyDescent="0.2"/>
    <row r="8" spans="2:36" ht="21" customHeight="1" x14ac:dyDescent="0.15">
      <c r="B8" s="205" t="s">
        <v>0</v>
      </c>
      <c r="C8" s="206"/>
      <c r="D8" s="206"/>
      <c r="E8" s="206"/>
      <c r="F8" s="206"/>
      <c r="G8" s="206"/>
      <c r="H8" s="206"/>
      <c r="I8" s="206"/>
      <c r="J8" s="345" t="s">
        <v>3</v>
      </c>
      <c r="K8" s="211">
        <v>28</v>
      </c>
      <c r="L8" s="213" t="s">
        <v>4</v>
      </c>
      <c r="M8" s="211">
        <v>3</v>
      </c>
      <c r="N8" s="213" t="s">
        <v>8</v>
      </c>
      <c r="O8" s="108">
        <v>1</v>
      </c>
      <c r="P8" s="213" t="s">
        <v>6</v>
      </c>
      <c r="Q8" s="213"/>
      <c r="R8" s="215"/>
      <c r="S8" s="347" t="s">
        <v>3</v>
      </c>
      <c r="T8" s="218">
        <v>28</v>
      </c>
      <c r="U8" s="213" t="s">
        <v>4</v>
      </c>
      <c r="V8" s="218">
        <v>3</v>
      </c>
      <c r="W8" s="213" t="s">
        <v>8</v>
      </c>
      <c r="X8" s="105">
        <v>16</v>
      </c>
      <c r="Y8" s="213" t="s">
        <v>6</v>
      </c>
      <c r="Z8" s="213"/>
      <c r="AA8" s="215"/>
      <c r="AB8" s="345" t="s">
        <v>3</v>
      </c>
      <c r="AC8" s="218"/>
      <c r="AD8" s="213" t="s">
        <v>4</v>
      </c>
      <c r="AE8" s="218"/>
      <c r="AF8" s="213" t="s">
        <v>8</v>
      </c>
      <c r="AG8" s="105"/>
      <c r="AH8" s="213" t="s">
        <v>6</v>
      </c>
      <c r="AI8" s="213"/>
      <c r="AJ8" s="215"/>
    </row>
    <row r="9" spans="2:36" ht="21" customHeight="1" x14ac:dyDescent="0.15">
      <c r="B9" s="207"/>
      <c r="C9" s="208"/>
      <c r="D9" s="208"/>
      <c r="E9" s="208"/>
      <c r="F9" s="208"/>
      <c r="G9" s="208"/>
      <c r="H9" s="208"/>
      <c r="I9" s="208"/>
      <c r="J9" s="346"/>
      <c r="K9" s="212"/>
      <c r="L9" s="214"/>
      <c r="M9" s="212"/>
      <c r="N9" s="214"/>
      <c r="O9" s="109">
        <v>15</v>
      </c>
      <c r="P9" s="216" t="s">
        <v>7</v>
      </c>
      <c r="Q9" s="216"/>
      <c r="R9" s="217"/>
      <c r="S9" s="348"/>
      <c r="T9" s="219"/>
      <c r="U9" s="214"/>
      <c r="V9" s="219"/>
      <c r="W9" s="214"/>
      <c r="X9" s="106">
        <v>31</v>
      </c>
      <c r="Y9" s="216" t="s">
        <v>7</v>
      </c>
      <c r="Z9" s="216"/>
      <c r="AA9" s="217"/>
      <c r="AB9" s="346"/>
      <c r="AC9" s="219"/>
      <c r="AD9" s="214"/>
      <c r="AE9" s="219"/>
      <c r="AF9" s="214"/>
      <c r="AG9" s="106"/>
      <c r="AH9" s="216" t="s">
        <v>7</v>
      </c>
      <c r="AI9" s="216"/>
      <c r="AJ9" s="217"/>
    </row>
    <row r="10" spans="2:36" ht="21" customHeight="1" x14ac:dyDescent="0.15">
      <c r="B10" s="243" t="s">
        <v>1</v>
      </c>
      <c r="C10" s="244"/>
      <c r="D10" s="244"/>
      <c r="E10" s="244"/>
      <c r="F10" s="244"/>
      <c r="G10" s="244"/>
      <c r="H10" s="244"/>
      <c r="I10" s="245"/>
      <c r="J10" s="38" t="s">
        <v>26</v>
      </c>
      <c r="K10" s="246">
        <v>11</v>
      </c>
      <c r="L10" s="246"/>
      <c r="M10" s="246"/>
      <c r="N10" s="246"/>
      <c r="O10" s="246"/>
      <c r="P10" s="246"/>
      <c r="Q10" s="234" t="s">
        <v>5</v>
      </c>
      <c r="R10" s="235"/>
      <c r="S10" s="38" t="s">
        <v>27</v>
      </c>
      <c r="T10" s="233">
        <v>12</v>
      </c>
      <c r="U10" s="233"/>
      <c r="V10" s="233"/>
      <c r="W10" s="233"/>
      <c r="X10" s="233"/>
      <c r="Y10" s="233"/>
      <c r="Z10" s="234" t="s">
        <v>5</v>
      </c>
      <c r="AA10" s="234"/>
      <c r="AB10" s="38" t="s">
        <v>28</v>
      </c>
      <c r="AC10" s="233"/>
      <c r="AD10" s="233"/>
      <c r="AE10" s="233"/>
      <c r="AF10" s="233"/>
      <c r="AG10" s="233"/>
      <c r="AH10" s="233"/>
      <c r="AI10" s="234" t="s">
        <v>5</v>
      </c>
      <c r="AJ10" s="235"/>
    </row>
    <row r="11" spans="2:36" ht="21" customHeight="1" thickBot="1" x14ac:dyDescent="0.2">
      <c r="B11" s="236" t="s">
        <v>2</v>
      </c>
      <c r="C11" s="237"/>
      <c r="D11" s="237"/>
      <c r="E11" s="237"/>
      <c r="F11" s="237"/>
      <c r="G11" s="237"/>
      <c r="H11" s="237"/>
      <c r="I11" s="238"/>
      <c r="J11" s="14"/>
      <c r="K11" s="239">
        <v>10</v>
      </c>
      <c r="L11" s="239"/>
      <c r="M11" s="239"/>
      <c r="N11" s="239"/>
      <c r="O11" s="239"/>
      <c r="P11" s="239"/>
      <c r="Q11" s="240" t="s">
        <v>9</v>
      </c>
      <c r="R11" s="241"/>
      <c r="S11" s="96"/>
      <c r="T11" s="242">
        <v>8</v>
      </c>
      <c r="U11" s="242"/>
      <c r="V11" s="242"/>
      <c r="W11" s="242"/>
      <c r="X11" s="242"/>
      <c r="Y11" s="242"/>
      <c r="Z11" s="240" t="s">
        <v>9</v>
      </c>
      <c r="AA11" s="240"/>
      <c r="AB11" s="14"/>
      <c r="AC11" s="242"/>
      <c r="AD11" s="242"/>
      <c r="AE11" s="242"/>
      <c r="AF11" s="242"/>
      <c r="AG11" s="242"/>
      <c r="AH11" s="242"/>
      <c r="AI11" s="240" t="s">
        <v>9</v>
      </c>
      <c r="AJ11" s="241"/>
    </row>
    <row r="12" spans="2:36" ht="21" customHeight="1" x14ac:dyDescent="0.15">
      <c r="B12" s="220" t="s">
        <v>10</v>
      </c>
      <c r="C12" s="221"/>
      <c r="D12" s="221"/>
      <c r="E12" s="221"/>
      <c r="F12" s="222"/>
      <c r="G12" s="223"/>
      <c r="H12" s="223"/>
      <c r="I12" s="223"/>
      <c r="J12" s="220" t="s">
        <v>19</v>
      </c>
      <c r="K12" s="222"/>
      <c r="L12" s="222"/>
      <c r="M12" s="222"/>
      <c r="N12" s="222"/>
      <c r="O12" s="222"/>
      <c r="P12" s="222"/>
      <c r="Q12" s="222"/>
      <c r="R12" s="224"/>
      <c r="S12" s="221" t="s">
        <v>19</v>
      </c>
      <c r="T12" s="222"/>
      <c r="U12" s="222"/>
      <c r="V12" s="222"/>
      <c r="W12" s="222"/>
      <c r="X12" s="222"/>
      <c r="Y12" s="222"/>
      <c r="Z12" s="222"/>
      <c r="AA12" s="223"/>
      <c r="AB12" s="220" t="s">
        <v>19</v>
      </c>
      <c r="AC12" s="222"/>
      <c r="AD12" s="222"/>
      <c r="AE12" s="222"/>
      <c r="AF12" s="222"/>
      <c r="AG12" s="222"/>
      <c r="AH12" s="222"/>
      <c r="AI12" s="222"/>
      <c r="AJ12" s="224"/>
    </row>
    <row r="13" spans="2:36" ht="21" customHeight="1" x14ac:dyDescent="0.15">
      <c r="B13" s="230" t="s">
        <v>11</v>
      </c>
      <c r="C13" s="231"/>
      <c r="D13" s="231"/>
      <c r="E13" s="232"/>
      <c r="F13" s="226" t="s">
        <v>12</v>
      </c>
      <c r="G13" s="229"/>
      <c r="H13" s="229"/>
      <c r="I13" s="229"/>
      <c r="J13" s="225"/>
      <c r="K13" s="226"/>
      <c r="L13" s="226"/>
      <c r="M13" s="226"/>
      <c r="N13" s="226"/>
      <c r="O13" s="226"/>
      <c r="P13" s="226"/>
      <c r="Q13" s="226"/>
      <c r="R13" s="227"/>
      <c r="S13" s="228"/>
      <c r="T13" s="226"/>
      <c r="U13" s="226"/>
      <c r="V13" s="226"/>
      <c r="W13" s="226"/>
      <c r="X13" s="226"/>
      <c r="Y13" s="226"/>
      <c r="Z13" s="226"/>
      <c r="AA13" s="229"/>
      <c r="AB13" s="225"/>
      <c r="AC13" s="226"/>
      <c r="AD13" s="226"/>
      <c r="AE13" s="226"/>
      <c r="AF13" s="226"/>
      <c r="AG13" s="226"/>
      <c r="AH13" s="226"/>
      <c r="AI13" s="226"/>
      <c r="AJ13" s="227"/>
    </row>
    <row r="14" spans="2:36" ht="21" customHeight="1" x14ac:dyDescent="0.15">
      <c r="B14" s="247" t="s">
        <v>13</v>
      </c>
      <c r="C14" s="248"/>
      <c r="D14" s="248"/>
      <c r="E14" s="249"/>
      <c r="F14" s="250">
        <v>320200</v>
      </c>
      <c r="G14" s="251"/>
      <c r="H14" s="251"/>
      <c r="I14" s="95" t="s">
        <v>20</v>
      </c>
      <c r="J14" s="12"/>
      <c r="K14" s="252">
        <f>IF(F14="","",ROUNDDOWN(F14*K11/10,0))</f>
        <v>320200</v>
      </c>
      <c r="L14" s="252"/>
      <c r="M14" s="252"/>
      <c r="N14" s="252"/>
      <c r="O14" s="252"/>
      <c r="P14" s="252"/>
      <c r="Q14" s="252"/>
      <c r="R14" s="8" t="s">
        <v>20</v>
      </c>
      <c r="S14" s="5"/>
      <c r="T14" s="253">
        <f>IF(OR(F14="",T10=""),"",ROUNDDOWN(F14*T11/10*T10/(K10+T10+AC10),0))</f>
        <v>133648</v>
      </c>
      <c r="U14" s="253"/>
      <c r="V14" s="253"/>
      <c r="W14" s="253"/>
      <c r="X14" s="253"/>
      <c r="Y14" s="253"/>
      <c r="Z14" s="253"/>
      <c r="AA14" s="103" t="s">
        <v>20</v>
      </c>
      <c r="AB14" s="12"/>
      <c r="AC14" s="253" t="str">
        <f>IF(OR(F14="",AC10=""),"",ROUNDDOWN(F14*AC11/10,0))</f>
        <v/>
      </c>
      <c r="AD14" s="253"/>
      <c r="AE14" s="253"/>
      <c r="AF14" s="253"/>
      <c r="AG14" s="253"/>
      <c r="AH14" s="253"/>
      <c r="AI14" s="253"/>
      <c r="AJ14" s="8" t="s">
        <v>20</v>
      </c>
    </row>
    <row r="15" spans="2:36" ht="21" customHeight="1" x14ac:dyDescent="0.15">
      <c r="B15" s="254" t="s">
        <v>14</v>
      </c>
      <c r="C15" s="255"/>
      <c r="D15" s="255"/>
      <c r="E15" s="256"/>
      <c r="F15" s="257">
        <v>10191</v>
      </c>
      <c r="G15" s="258"/>
      <c r="H15" s="258"/>
      <c r="I15" s="97" t="s">
        <v>20</v>
      </c>
      <c r="J15" s="21"/>
      <c r="K15" s="259">
        <f>IF(F15="","",ROUNDDOWN(F15*K11/10,0))</f>
        <v>10191</v>
      </c>
      <c r="L15" s="259"/>
      <c r="M15" s="259"/>
      <c r="N15" s="259"/>
      <c r="O15" s="259"/>
      <c r="P15" s="259"/>
      <c r="Q15" s="259"/>
      <c r="R15" s="22" t="s">
        <v>20</v>
      </c>
      <c r="S15" s="23"/>
      <c r="T15" s="260">
        <f>IF(OR(F15="",T10=""),"",ROUNDDOWN(F15*T11/10*T10/(K10+T10+AC10),0))</f>
        <v>4253</v>
      </c>
      <c r="U15" s="260"/>
      <c r="V15" s="260"/>
      <c r="W15" s="260"/>
      <c r="X15" s="260"/>
      <c r="Y15" s="260"/>
      <c r="Z15" s="260"/>
      <c r="AA15" s="24" t="s">
        <v>20</v>
      </c>
      <c r="AB15" s="21"/>
      <c r="AC15" s="260" t="str">
        <f>IF(OR(F15="",AC10=""),"",ROUNDDOWN(F15*AC11/10,0))</f>
        <v/>
      </c>
      <c r="AD15" s="260"/>
      <c r="AE15" s="260"/>
      <c r="AF15" s="260"/>
      <c r="AG15" s="260"/>
      <c r="AH15" s="260"/>
      <c r="AI15" s="260"/>
      <c r="AJ15" s="22" t="s">
        <v>20</v>
      </c>
    </row>
    <row r="16" spans="2:36" ht="21" customHeight="1" x14ac:dyDescent="0.15">
      <c r="B16" s="254"/>
      <c r="C16" s="255"/>
      <c r="D16" s="255"/>
      <c r="E16" s="256"/>
      <c r="F16" s="257"/>
      <c r="G16" s="258"/>
      <c r="H16" s="258"/>
      <c r="I16" s="97" t="s">
        <v>20</v>
      </c>
      <c r="J16" s="21"/>
      <c r="K16" s="259" t="str">
        <f>IF(F16="","",ROUNDDOWN(F16*K11/10,0))</f>
        <v/>
      </c>
      <c r="L16" s="259"/>
      <c r="M16" s="259"/>
      <c r="N16" s="259"/>
      <c r="O16" s="259"/>
      <c r="P16" s="259"/>
      <c r="Q16" s="259"/>
      <c r="R16" s="22" t="s">
        <v>20</v>
      </c>
      <c r="S16" s="23"/>
      <c r="T16" s="260" t="str">
        <f>IF(OR(F16="",T10=""),"",ROUNDDOWN(F16*T11/10*T10/(K10+T10+AC10),0))</f>
        <v/>
      </c>
      <c r="U16" s="260"/>
      <c r="V16" s="260"/>
      <c r="W16" s="260"/>
      <c r="X16" s="260"/>
      <c r="Y16" s="260"/>
      <c r="Z16" s="260"/>
      <c r="AA16" s="24" t="s">
        <v>20</v>
      </c>
      <c r="AB16" s="21"/>
      <c r="AC16" s="260" t="str">
        <f>IF(OR(F16="",AC10=""),"",ROUNDDOWN(F16*AC11/10,0))</f>
        <v/>
      </c>
      <c r="AD16" s="260"/>
      <c r="AE16" s="260"/>
      <c r="AF16" s="260"/>
      <c r="AG16" s="260"/>
      <c r="AH16" s="260"/>
      <c r="AI16" s="260"/>
      <c r="AJ16" s="22" t="s">
        <v>20</v>
      </c>
    </row>
    <row r="17" spans="2:36" ht="21" customHeight="1" x14ac:dyDescent="0.15">
      <c r="B17" s="261"/>
      <c r="C17" s="262"/>
      <c r="D17" s="262"/>
      <c r="E17" s="263"/>
      <c r="F17" s="264"/>
      <c r="G17" s="265"/>
      <c r="H17" s="265"/>
      <c r="I17" s="95" t="s">
        <v>20</v>
      </c>
      <c r="J17" s="12"/>
      <c r="K17" s="252" t="str">
        <f>IF(F17="","",ROUNDDOWN(F17*K11/10,0))</f>
        <v/>
      </c>
      <c r="L17" s="252"/>
      <c r="M17" s="252"/>
      <c r="N17" s="252"/>
      <c r="O17" s="252"/>
      <c r="P17" s="252"/>
      <c r="Q17" s="252"/>
      <c r="R17" s="8" t="s">
        <v>20</v>
      </c>
      <c r="S17" s="5"/>
      <c r="T17" s="253" t="str">
        <f>IF(OR(F17="",T10=""),"",ROUNDDOWN(F17*T11/10*T10/(K10+T10+AC10),0))</f>
        <v/>
      </c>
      <c r="U17" s="253"/>
      <c r="V17" s="253"/>
      <c r="W17" s="253"/>
      <c r="X17" s="253"/>
      <c r="Y17" s="253"/>
      <c r="Z17" s="253"/>
      <c r="AA17" s="103" t="s">
        <v>20</v>
      </c>
      <c r="AB17" s="12"/>
      <c r="AC17" s="253" t="str">
        <f>IF(OR(F17="",AC10=""),"",ROUNDDOWN(F17*AC11/10,0))</f>
        <v/>
      </c>
      <c r="AD17" s="253"/>
      <c r="AE17" s="253"/>
      <c r="AF17" s="253"/>
      <c r="AG17" s="253"/>
      <c r="AH17" s="253"/>
      <c r="AI17" s="253"/>
      <c r="AJ17" s="8" t="s">
        <v>20</v>
      </c>
    </row>
    <row r="18" spans="2:36" ht="21" customHeight="1" thickBot="1" x14ac:dyDescent="0.2">
      <c r="B18" s="236" t="s">
        <v>15</v>
      </c>
      <c r="C18" s="237"/>
      <c r="D18" s="237"/>
      <c r="E18" s="237"/>
      <c r="F18" s="237"/>
      <c r="G18" s="237"/>
      <c r="H18" s="237"/>
      <c r="I18" s="237"/>
      <c r="J18" s="26" t="s">
        <v>29</v>
      </c>
      <c r="K18" s="270">
        <f>IF(SUM(K14:Q17)=0,"",SUM(K14:Q17))</f>
        <v>330391</v>
      </c>
      <c r="L18" s="270"/>
      <c r="M18" s="270"/>
      <c r="N18" s="270"/>
      <c r="O18" s="270"/>
      <c r="P18" s="270"/>
      <c r="Q18" s="270"/>
      <c r="R18" s="102" t="s">
        <v>20</v>
      </c>
      <c r="S18" s="26" t="s">
        <v>31</v>
      </c>
      <c r="T18" s="271">
        <f>IF(SUM(T14:Z17)=0,"",SUM(T14:Z17))</f>
        <v>137901</v>
      </c>
      <c r="U18" s="271"/>
      <c r="V18" s="271"/>
      <c r="W18" s="271"/>
      <c r="X18" s="271"/>
      <c r="Y18" s="271"/>
      <c r="Z18" s="271"/>
      <c r="AA18" s="101" t="s">
        <v>20</v>
      </c>
      <c r="AB18" s="26" t="s">
        <v>30</v>
      </c>
      <c r="AC18" s="271" t="str">
        <f>IF(SUM(AC14:AI17)=0,"",SUM(AC14:AI17))</f>
        <v/>
      </c>
      <c r="AD18" s="271"/>
      <c r="AE18" s="271"/>
      <c r="AF18" s="271"/>
      <c r="AG18" s="271"/>
      <c r="AH18" s="271"/>
      <c r="AI18" s="271"/>
      <c r="AJ18" s="102" t="s">
        <v>20</v>
      </c>
    </row>
    <row r="19" spans="2:36" ht="21" customHeight="1" x14ac:dyDescent="0.15">
      <c r="B19" s="207" t="s">
        <v>16</v>
      </c>
      <c r="C19" s="208"/>
      <c r="D19" s="208"/>
      <c r="E19" s="208"/>
      <c r="F19" s="208"/>
      <c r="G19" s="208"/>
      <c r="H19" s="208"/>
      <c r="I19" s="208"/>
      <c r="J19" s="268" t="s">
        <v>22</v>
      </c>
      <c r="K19" s="266"/>
      <c r="L19" s="213" t="s">
        <v>21</v>
      </c>
      <c r="M19" s="266" t="s">
        <v>23</v>
      </c>
      <c r="N19" s="266"/>
      <c r="O19" s="266"/>
      <c r="P19" s="266"/>
      <c r="Q19" s="98"/>
      <c r="R19" s="17"/>
      <c r="S19" s="268" t="s">
        <v>22</v>
      </c>
      <c r="T19" s="266"/>
      <c r="U19" s="213" t="s">
        <v>21</v>
      </c>
      <c r="V19" s="266" t="s">
        <v>23</v>
      </c>
      <c r="W19" s="266"/>
      <c r="X19" s="266"/>
      <c r="Y19" s="266"/>
      <c r="Z19" s="98"/>
      <c r="AA19" s="17"/>
      <c r="AB19" s="268" t="s">
        <v>22</v>
      </c>
      <c r="AC19" s="266"/>
      <c r="AD19" s="213" t="s">
        <v>21</v>
      </c>
      <c r="AE19" s="266" t="s">
        <v>23</v>
      </c>
      <c r="AF19" s="266"/>
      <c r="AG19" s="266"/>
      <c r="AH19" s="266"/>
      <c r="AI19" s="98"/>
      <c r="AJ19" s="17"/>
    </row>
    <row r="20" spans="2:36" ht="21" customHeight="1" x14ac:dyDescent="0.15">
      <c r="B20" s="230" t="s">
        <v>11</v>
      </c>
      <c r="C20" s="231"/>
      <c r="D20" s="231"/>
      <c r="E20" s="232"/>
      <c r="F20" s="229" t="s">
        <v>12</v>
      </c>
      <c r="G20" s="244"/>
      <c r="H20" s="244"/>
      <c r="I20" s="245"/>
      <c r="J20" s="269"/>
      <c r="K20" s="267"/>
      <c r="L20" s="216"/>
      <c r="M20" s="267"/>
      <c r="N20" s="267"/>
      <c r="O20" s="267"/>
      <c r="P20" s="267"/>
      <c r="Q20" s="99"/>
      <c r="R20" s="19"/>
      <c r="S20" s="269"/>
      <c r="T20" s="267"/>
      <c r="U20" s="216"/>
      <c r="V20" s="267"/>
      <c r="W20" s="267"/>
      <c r="X20" s="267"/>
      <c r="Y20" s="267"/>
      <c r="Z20" s="99"/>
      <c r="AA20" s="19"/>
      <c r="AB20" s="269"/>
      <c r="AC20" s="267"/>
      <c r="AD20" s="216"/>
      <c r="AE20" s="267"/>
      <c r="AF20" s="267"/>
      <c r="AG20" s="267"/>
      <c r="AH20" s="267"/>
      <c r="AI20" s="99"/>
      <c r="AJ20" s="19"/>
    </row>
    <row r="21" spans="2:36" ht="21" customHeight="1" x14ac:dyDescent="0.15">
      <c r="B21" s="247" t="s">
        <v>17</v>
      </c>
      <c r="C21" s="248"/>
      <c r="D21" s="248"/>
      <c r="E21" s="249"/>
      <c r="F21" s="250">
        <v>19500</v>
      </c>
      <c r="G21" s="251"/>
      <c r="H21" s="251"/>
      <c r="I21" s="13" t="s">
        <v>20</v>
      </c>
      <c r="J21" s="278">
        <f t="shared" ref="J21:J26" si="0">IF(F21="","",F21)</f>
        <v>19500</v>
      </c>
      <c r="K21" s="279"/>
      <c r="L21" s="103" t="s">
        <v>21</v>
      </c>
      <c r="M21" s="48">
        <f>IF(F21="","",K11/10)</f>
        <v>1</v>
      </c>
      <c r="N21" s="103" t="s">
        <v>24</v>
      </c>
      <c r="O21" s="279">
        <f>IF(F21="","",J21*M21)</f>
        <v>19500</v>
      </c>
      <c r="P21" s="279"/>
      <c r="Q21" s="279"/>
      <c r="R21" s="8" t="s">
        <v>20</v>
      </c>
      <c r="S21" s="272">
        <f>IF(T10="","",F21)</f>
        <v>19500</v>
      </c>
      <c r="T21" s="273"/>
      <c r="U21" s="103" t="s">
        <v>21</v>
      </c>
      <c r="V21" s="46">
        <f>IF(T10="","",T11/10)</f>
        <v>0.8</v>
      </c>
      <c r="W21" s="103" t="s">
        <v>24</v>
      </c>
      <c r="X21" s="273">
        <f t="shared" ref="X21:X26" si="1">IF(S21="","",S21*V21)</f>
        <v>15600</v>
      </c>
      <c r="Y21" s="273"/>
      <c r="Z21" s="273"/>
      <c r="AA21" s="103" t="s">
        <v>20</v>
      </c>
      <c r="AB21" s="272" t="str">
        <f>IF(AC10="","",F21)</f>
        <v/>
      </c>
      <c r="AC21" s="273"/>
      <c r="AD21" s="103" t="s">
        <v>107</v>
      </c>
      <c r="AE21" s="46" t="str">
        <f>IF(AC10="","",AC11/10)</f>
        <v/>
      </c>
      <c r="AF21" s="103" t="s">
        <v>24</v>
      </c>
      <c r="AG21" s="273" t="str">
        <f t="shared" ref="AG21:AG25" si="2">IF(AB21="","",AB21*AE21)</f>
        <v/>
      </c>
      <c r="AH21" s="273"/>
      <c r="AI21" s="273"/>
      <c r="AJ21" s="8" t="s">
        <v>20</v>
      </c>
    </row>
    <row r="22" spans="2:36" ht="21" customHeight="1" x14ac:dyDescent="0.15">
      <c r="B22" s="254" t="s">
        <v>18</v>
      </c>
      <c r="C22" s="255"/>
      <c r="D22" s="255"/>
      <c r="E22" s="256"/>
      <c r="F22" s="257">
        <v>27000</v>
      </c>
      <c r="G22" s="258"/>
      <c r="H22" s="258"/>
      <c r="I22" s="25" t="s">
        <v>20</v>
      </c>
      <c r="J22" s="274">
        <f t="shared" si="0"/>
        <v>27000</v>
      </c>
      <c r="K22" s="275"/>
      <c r="L22" s="24" t="s">
        <v>21</v>
      </c>
      <c r="M22" s="49">
        <f>IF(F22="","",K11/10)</f>
        <v>1</v>
      </c>
      <c r="N22" s="24" t="s">
        <v>24</v>
      </c>
      <c r="O22" s="275">
        <f>IF(F22="","",J22*M22)</f>
        <v>27000</v>
      </c>
      <c r="P22" s="275"/>
      <c r="Q22" s="275"/>
      <c r="R22" s="22" t="s">
        <v>20</v>
      </c>
      <c r="S22" s="276">
        <f>IF(T10="","",F22)</f>
        <v>27000</v>
      </c>
      <c r="T22" s="277"/>
      <c r="U22" s="24" t="s">
        <v>21</v>
      </c>
      <c r="V22" s="47">
        <f>IF(T10="","",T11/10)</f>
        <v>0.8</v>
      </c>
      <c r="W22" s="24" t="s">
        <v>24</v>
      </c>
      <c r="X22" s="277">
        <f t="shared" si="1"/>
        <v>21600</v>
      </c>
      <c r="Y22" s="277"/>
      <c r="Z22" s="277"/>
      <c r="AA22" s="24" t="s">
        <v>20</v>
      </c>
      <c r="AB22" s="276" t="str">
        <f>IF(AC10="","",F22)</f>
        <v/>
      </c>
      <c r="AC22" s="277"/>
      <c r="AD22" s="24" t="s">
        <v>21</v>
      </c>
      <c r="AE22" s="47" t="str">
        <f>IF(AC10="","",AC11/10)</f>
        <v/>
      </c>
      <c r="AF22" s="24" t="s">
        <v>24</v>
      </c>
      <c r="AG22" s="277" t="str">
        <f t="shared" si="2"/>
        <v/>
      </c>
      <c r="AH22" s="277"/>
      <c r="AI22" s="277"/>
      <c r="AJ22" s="22" t="s">
        <v>20</v>
      </c>
    </row>
    <row r="23" spans="2:36" ht="21" customHeight="1" x14ac:dyDescent="0.15">
      <c r="B23" s="254" t="s">
        <v>180</v>
      </c>
      <c r="C23" s="255"/>
      <c r="D23" s="255"/>
      <c r="E23" s="256"/>
      <c r="F23" s="257">
        <v>0</v>
      </c>
      <c r="G23" s="258"/>
      <c r="H23" s="258"/>
      <c r="I23" s="25" t="s">
        <v>20</v>
      </c>
      <c r="J23" s="274">
        <f t="shared" si="0"/>
        <v>0</v>
      </c>
      <c r="K23" s="275"/>
      <c r="L23" s="24" t="s">
        <v>21</v>
      </c>
      <c r="M23" s="49">
        <f>IF(F23="","",K11/10)</f>
        <v>1</v>
      </c>
      <c r="N23" s="24" t="s">
        <v>24</v>
      </c>
      <c r="O23" s="275">
        <f>IF(F23="","",J23*M23)</f>
        <v>0</v>
      </c>
      <c r="P23" s="275"/>
      <c r="Q23" s="275"/>
      <c r="R23" s="22" t="s">
        <v>20</v>
      </c>
      <c r="S23" s="276">
        <f>IF(T10="","",F23)</f>
        <v>0</v>
      </c>
      <c r="T23" s="277"/>
      <c r="U23" s="24" t="s">
        <v>21</v>
      </c>
      <c r="V23" s="47">
        <f>IF(T10="","",T11/10)</f>
        <v>0.8</v>
      </c>
      <c r="W23" s="24" t="s">
        <v>24</v>
      </c>
      <c r="X23" s="277">
        <f t="shared" si="1"/>
        <v>0</v>
      </c>
      <c r="Y23" s="277"/>
      <c r="Z23" s="277"/>
      <c r="AA23" s="24" t="s">
        <v>20</v>
      </c>
      <c r="AB23" s="276" t="str">
        <f>IF(AC10="","",F23)</f>
        <v/>
      </c>
      <c r="AC23" s="277"/>
      <c r="AD23" s="24" t="s">
        <v>21</v>
      </c>
      <c r="AE23" s="47" t="str">
        <f>IF(AC10="","",AC11/10)</f>
        <v/>
      </c>
      <c r="AF23" s="24" t="s">
        <v>24</v>
      </c>
      <c r="AG23" s="277" t="str">
        <f t="shared" si="2"/>
        <v/>
      </c>
      <c r="AH23" s="277"/>
      <c r="AI23" s="277"/>
      <c r="AJ23" s="22" t="s">
        <v>20</v>
      </c>
    </row>
    <row r="24" spans="2:36" ht="21" customHeight="1" x14ac:dyDescent="0.15">
      <c r="B24" s="254"/>
      <c r="C24" s="255"/>
      <c r="D24" s="255"/>
      <c r="E24" s="256"/>
      <c r="F24" s="257"/>
      <c r="G24" s="258"/>
      <c r="H24" s="258"/>
      <c r="I24" s="25" t="s">
        <v>20</v>
      </c>
      <c r="J24" s="274" t="str">
        <f t="shared" si="0"/>
        <v/>
      </c>
      <c r="K24" s="275"/>
      <c r="L24" s="24" t="s">
        <v>21</v>
      </c>
      <c r="M24" s="49" t="str">
        <f>IF(F24="","",K11/10)</f>
        <v/>
      </c>
      <c r="N24" s="24" t="s">
        <v>24</v>
      </c>
      <c r="O24" s="275" t="str">
        <f t="shared" ref="O24:O25" si="3">IF(F24="","",J24*M24)</f>
        <v/>
      </c>
      <c r="P24" s="275"/>
      <c r="Q24" s="275"/>
      <c r="R24" s="22" t="s">
        <v>20</v>
      </c>
      <c r="S24" s="276">
        <f>IF(T10="","",F24)</f>
        <v>0</v>
      </c>
      <c r="T24" s="277"/>
      <c r="U24" s="24" t="s">
        <v>21</v>
      </c>
      <c r="V24" s="47">
        <f>IF(T10="","",T11/10)</f>
        <v>0.8</v>
      </c>
      <c r="W24" s="24" t="s">
        <v>24</v>
      </c>
      <c r="X24" s="277">
        <f t="shared" si="1"/>
        <v>0</v>
      </c>
      <c r="Y24" s="277"/>
      <c r="Z24" s="277"/>
      <c r="AA24" s="24" t="s">
        <v>20</v>
      </c>
      <c r="AB24" s="276" t="str">
        <f>IF(AC10="","",F24)</f>
        <v/>
      </c>
      <c r="AC24" s="277"/>
      <c r="AD24" s="24" t="s">
        <v>21</v>
      </c>
      <c r="AE24" s="47" t="str">
        <f>IF(AC10="","",AC11/10)</f>
        <v/>
      </c>
      <c r="AF24" s="24" t="s">
        <v>24</v>
      </c>
      <c r="AG24" s="277" t="str">
        <f t="shared" si="2"/>
        <v/>
      </c>
      <c r="AH24" s="277"/>
      <c r="AI24" s="277"/>
      <c r="AJ24" s="22" t="s">
        <v>20</v>
      </c>
    </row>
    <row r="25" spans="2:36" ht="21" customHeight="1" x14ac:dyDescent="0.15">
      <c r="B25" s="254"/>
      <c r="C25" s="255"/>
      <c r="D25" s="255"/>
      <c r="E25" s="256"/>
      <c r="F25" s="257"/>
      <c r="G25" s="258"/>
      <c r="H25" s="258"/>
      <c r="I25" s="25" t="s">
        <v>20</v>
      </c>
      <c r="J25" s="274" t="str">
        <f t="shared" si="0"/>
        <v/>
      </c>
      <c r="K25" s="275"/>
      <c r="L25" s="24" t="s">
        <v>21</v>
      </c>
      <c r="M25" s="49" t="str">
        <f>IF(F25="","",K11/10)</f>
        <v/>
      </c>
      <c r="N25" s="24" t="s">
        <v>24</v>
      </c>
      <c r="O25" s="275" t="str">
        <f t="shared" si="3"/>
        <v/>
      </c>
      <c r="P25" s="275"/>
      <c r="Q25" s="275"/>
      <c r="R25" s="22" t="s">
        <v>20</v>
      </c>
      <c r="S25" s="276">
        <f>IF(T10="","",F25)</f>
        <v>0</v>
      </c>
      <c r="T25" s="277"/>
      <c r="U25" s="24" t="s">
        <v>21</v>
      </c>
      <c r="V25" s="47">
        <f>IF(T10="","",T11/10)</f>
        <v>0.8</v>
      </c>
      <c r="W25" s="24" t="s">
        <v>24</v>
      </c>
      <c r="X25" s="277">
        <f t="shared" si="1"/>
        <v>0</v>
      </c>
      <c r="Y25" s="277"/>
      <c r="Z25" s="277"/>
      <c r="AA25" s="24" t="s">
        <v>20</v>
      </c>
      <c r="AB25" s="276" t="str">
        <f>IF(AC10="","",F25)</f>
        <v/>
      </c>
      <c r="AC25" s="277"/>
      <c r="AD25" s="24" t="s">
        <v>21</v>
      </c>
      <c r="AE25" s="47" t="str">
        <f>IF(AC10="","",AC11/10)</f>
        <v/>
      </c>
      <c r="AF25" s="24" t="s">
        <v>24</v>
      </c>
      <c r="AG25" s="277" t="str">
        <f t="shared" si="2"/>
        <v/>
      </c>
      <c r="AH25" s="277"/>
      <c r="AI25" s="277"/>
      <c r="AJ25" s="22" t="s">
        <v>20</v>
      </c>
    </row>
    <row r="26" spans="2:36" ht="21" customHeight="1" x14ac:dyDescent="0.15">
      <c r="B26" s="261"/>
      <c r="C26" s="262"/>
      <c r="D26" s="262"/>
      <c r="E26" s="263"/>
      <c r="F26" s="257"/>
      <c r="G26" s="258"/>
      <c r="H26" s="258"/>
      <c r="I26" s="13" t="s">
        <v>20</v>
      </c>
      <c r="J26" s="278" t="str">
        <f t="shared" si="0"/>
        <v/>
      </c>
      <c r="K26" s="279"/>
      <c r="L26" s="103" t="s">
        <v>21</v>
      </c>
      <c r="M26" s="48" t="str">
        <f>IF(F26="","",K11/10)</f>
        <v/>
      </c>
      <c r="N26" s="103" t="s">
        <v>24</v>
      </c>
      <c r="O26" s="279" t="str">
        <f>IF(F26="","",J26*M26)</f>
        <v/>
      </c>
      <c r="P26" s="279"/>
      <c r="Q26" s="279"/>
      <c r="R26" s="8" t="s">
        <v>20</v>
      </c>
      <c r="S26" s="272">
        <f>IF(T10="","",F26)</f>
        <v>0</v>
      </c>
      <c r="T26" s="273"/>
      <c r="U26" s="103" t="s">
        <v>21</v>
      </c>
      <c r="V26" s="46">
        <f>IF(T10="","",T11/10)</f>
        <v>0.8</v>
      </c>
      <c r="W26" s="103" t="s">
        <v>24</v>
      </c>
      <c r="X26" s="273">
        <f t="shared" si="1"/>
        <v>0</v>
      </c>
      <c r="Y26" s="273"/>
      <c r="Z26" s="273"/>
      <c r="AA26" s="103" t="s">
        <v>20</v>
      </c>
      <c r="AB26" s="272" t="str">
        <f>IF(AC10="","",F26)</f>
        <v/>
      </c>
      <c r="AC26" s="273"/>
      <c r="AD26" s="103" t="s">
        <v>21</v>
      </c>
      <c r="AE26" s="46" t="str">
        <f>IF(AC10="","",AC11/10)</f>
        <v/>
      </c>
      <c r="AF26" s="103" t="s">
        <v>24</v>
      </c>
      <c r="AG26" s="273" t="str">
        <f>IF(AB26="","",AB26*AE26)</f>
        <v/>
      </c>
      <c r="AH26" s="273"/>
      <c r="AI26" s="273"/>
      <c r="AJ26" s="8" t="s">
        <v>20</v>
      </c>
    </row>
    <row r="27" spans="2:36" ht="21" customHeight="1" thickBot="1" x14ac:dyDescent="0.2">
      <c r="B27" s="236" t="s">
        <v>15</v>
      </c>
      <c r="C27" s="237"/>
      <c r="D27" s="237"/>
      <c r="E27" s="237"/>
      <c r="F27" s="237"/>
      <c r="G27" s="237"/>
      <c r="H27" s="237"/>
      <c r="I27" s="237"/>
      <c r="J27" s="26" t="s">
        <v>32</v>
      </c>
      <c r="K27" s="280">
        <f>IF(SUM(O21:Q26)=0,"",SUM(O21:Q26))</f>
        <v>46500</v>
      </c>
      <c r="L27" s="281"/>
      <c r="M27" s="281"/>
      <c r="N27" s="281"/>
      <c r="O27" s="281"/>
      <c r="P27" s="281"/>
      <c r="Q27" s="281"/>
      <c r="R27" s="102" t="s">
        <v>20</v>
      </c>
      <c r="S27" s="26" t="s">
        <v>33</v>
      </c>
      <c r="T27" s="282">
        <f>IF(SUM(X21:Z26)=0,"",SUM(X21:Z26))</f>
        <v>37200</v>
      </c>
      <c r="U27" s="283"/>
      <c r="V27" s="283"/>
      <c r="W27" s="283"/>
      <c r="X27" s="283"/>
      <c r="Y27" s="283"/>
      <c r="Z27" s="283"/>
      <c r="AA27" s="101" t="s">
        <v>20</v>
      </c>
      <c r="AB27" s="26" t="s">
        <v>34</v>
      </c>
      <c r="AC27" s="282" t="str">
        <f>IF(SUM(AG21:AI26)=0,"",SUM(AG21:AI26))</f>
        <v/>
      </c>
      <c r="AD27" s="283"/>
      <c r="AE27" s="283"/>
      <c r="AF27" s="283"/>
      <c r="AG27" s="283"/>
      <c r="AH27" s="283"/>
      <c r="AI27" s="283"/>
      <c r="AJ27" s="102" t="s">
        <v>20</v>
      </c>
    </row>
    <row r="28" spans="2:36" ht="13.5" customHeight="1" x14ac:dyDescent="0.15"/>
    <row r="29" spans="2:36" ht="13.5" customHeight="1" thickBot="1" x14ac:dyDescent="0.2"/>
    <row r="30" spans="2:36" ht="6" customHeight="1" x14ac:dyDescent="0.15">
      <c r="I30" s="41"/>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42"/>
    </row>
    <row r="31" spans="2:36" ht="21" customHeight="1" x14ac:dyDescent="0.15">
      <c r="B31" s="5"/>
      <c r="C31" s="5"/>
      <c r="D31" s="5"/>
      <c r="E31" s="5"/>
      <c r="I31" s="12"/>
      <c r="J31" s="165" t="s">
        <v>3</v>
      </c>
      <c r="K31" s="67"/>
      <c r="L31" s="103" t="s">
        <v>4</v>
      </c>
      <c r="M31" s="67"/>
      <c r="N31" s="5" t="s">
        <v>49</v>
      </c>
      <c r="O31" s="5"/>
      <c r="P31" s="5"/>
      <c r="Q31" s="5"/>
      <c r="R31" s="5"/>
      <c r="S31" s="5"/>
      <c r="T31" s="5"/>
      <c r="U31" s="5"/>
      <c r="V31" s="5"/>
      <c r="W31" s="5"/>
      <c r="X31" s="5"/>
      <c r="Y31" s="5"/>
      <c r="Z31" s="5"/>
      <c r="AA31" s="5"/>
      <c r="AB31" s="5"/>
      <c r="AC31" s="5"/>
      <c r="AD31" s="5"/>
      <c r="AE31" s="5"/>
      <c r="AF31" s="5"/>
      <c r="AG31" s="5"/>
      <c r="AH31" s="5"/>
      <c r="AI31" s="5"/>
      <c r="AJ31" s="43"/>
    </row>
    <row r="32" spans="2:36" ht="9" customHeight="1" x14ac:dyDescent="0.15">
      <c r="B32" s="5"/>
      <c r="C32" s="5"/>
      <c r="D32" s="5"/>
      <c r="E32" s="5"/>
      <c r="I32" s="12"/>
      <c r="J32" s="5"/>
      <c r="K32" s="5"/>
      <c r="L32" s="5"/>
      <c r="M32" s="5"/>
      <c r="N32" s="5"/>
      <c r="O32" s="5"/>
      <c r="P32" s="5"/>
      <c r="Q32" s="5"/>
      <c r="R32" s="5"/>
      <c r="S32" s="5"/>
      <c r="T32" s="5"/>
      <c r="U32" s="5"/>
      <c r="V32" s="5"/>
      <c r="W32" s="5"/>
      <c r="X32" s="5"/>
      <c r="Y32" s="5"/>
      <c r="Z32" s="5"/>
      <c r="AA32" s="5"/>
      <c r="AB32" s="5"/>
      <c r="AC32" s="5"/>
      <c r="AD32" s="5"/>
      <c r="AE32" s="5"/>
      <c r="AF32" s="5"/>
      <c r="AG32" s="5"/>
      <c r="AH32" s="5"/>
      <c r="AI32" s="5"/>
      <c r="AJ32" s="43"/>
    </row>
    <row r="33" spans="1:37" ht="21" customHeight="1" x14ac:dyDescent="0.15">
      <c r="B33" s="5"/>
      <c r="C33" s="5"/>
      <c r="D33" s="5"/>
      <c r="E33" s="5"/>
      <c r="I33" s="12"/>
      <c r="J33" s="165" t="s">
        <v>212</v>
      </c>
      <c r="K33" s="67"/>
      <c r="L33" s="103" t="s">
        <v>4</v>
      </c>
      <c r="M33" s="67"/>
      <c r="N33" s="103" t="s">
        <v>48</v>
      </c>
      <c r="O33" s="67"/>
      <c r="P33" s="103" t="s">
        <v>5</v>
      </c>
      <c r="R33" s="5"/>
      <c r="S33" s="5"/>
      <c r="T33" s="214" t="s">
        <v>51</v>
      </c>
      <c r="U33" s="214"/>
      <c r="V33" s="214"/>
      <c r="W33" s="214"/>
      <c r="Z33" s="284" t="s">
        <v>52</v>
      </c>
      <c r="AA33" s="284"/>
      <c r="AB33" s="67"/>
      <c r="AC33" s="67"/>
      <c r="AD33" s="67"/>
      <c r="AE33" s="67"/>
      <c r="AF33" s="67"/>
      <c r="AG33" s="67"/>
      <c r="AH33" s="5"/>
      <c r="AI33" s="5"/>
      <c r="AJ33" s="43"/>
    </row>
    <row r="34" spans="1:37" ht="21" customHeight="1" x14ac:dyDescent="0.15">
      <c r="B34" s="5"/>
      <c r="C34" s="5"/>
      <c r="D34" s="5"/>
      <c r="E34" s="5"/>
      <c r="I34" s="12"/>
      <c r="J34" s="5"/>
      <c r="K34" s="5"/>
      <c r="L34" s="5"/>
      <c r="M34" s="5"/>
      <c r="N34" s="5"/>
      <c r="O34" s="5"/>
      <c r="P34" s="5"/>
      <c r="Q34" s="5"/>
      <c r="R34" s="5"/>
      <c r="S34" s="5"/>
      <c r="T34" s="214"/>
      <c r="U34" s="214"/>
      <c r="V34" s="214"/>
      <c r="W34" s="214"/>
      <c r="Z34" s="284" t="s">
        <v>53</v>
      </c>
      <c r="AA34" s="284"/>
      <c r="AB34" s="67"/>
      <c r="AC34" s="67"/>
      <c r="AD34" s="67"/>
      <c r="AE34" s="67"/>
      <c r="AF34" s="68"/>
      <c r="AG34" s="67"/>
      <c r="AH34" s="5"/>
      <c r="AI34" s="103" t="s">
        <v>54</v>
      </c>
      <c r="AJ34" s="43"/>
    </row>
    <row r="35" spans="1:37" ht="6" customHeight="1" thickBot="1" x14ac:dyDescent="0.2">
      <c r="B35" s="5"/>
      <c r="C35" s="5"/>
      <c r="D35" s="5"/>
      <c r="E35" s="5"/>
      <c r="I35" s="44"/>
      <c r="J35" s="9"/>
      <c r="K35" s="9"/>
      <c r="L35" s="9"/>
      <c r="M35" s="9"/>
      <c r="N35" s="9"/>
      <c r="O35" s="9"/>
      <c r="P35" s="9"/>
      <c r="Q35" s="9"/>
      <c r="R35" s="9"/>
      <c r="S35" s="9"/>
      <c r="T35" s="9"/>
      <c r="U35" s="9"/>
      <c r="V35" s="9"/>
      <c r="W35" s="9"/>
      <c r="X35" s="9"/>
      <c r="Y35" s="9"/>
      <c r="Z35" s="9"/>
      <c r="AA35" s="9"/>
      <c r="AB35" s="9"/>
      <c r="AC35" s="9"/>
      <c r="AD35" s="9"/>
      <c r="AE35" s="9"/>
      <c r="AF35" s="9"/>
      <c r="AG35" s="9"/>
      <c r="AH35" s="9"/>
      <c r="AI35" s="9"/>
      <c r="AJ35" s="45"/>
    </row>
    <row r="37" spans="1:37" ht="21" customHeight="1" thickBo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row>
    <row r="38" spans="1:37" ht="21" customHeight="1" thickTop="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ht="2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144"/>
      <c r="AE39" s="144"/>
      <c r="AF39" s="144"/>
      <c r="AG39" s="144"/>
      <c r="AH39" s="144"/>
      <c r="AI39" s="144"/>
      <c r="AJ39" s="144"/>
      <c r="AK39" s="5"/>
    </row>
    <row r="40" spans="1:37" ht="21"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144"/>
      <c r="AE40" s="144"/>
      <c r="AF40" s="144"/>
      <c r="AG40" s="144"/>
      <c r="AH40" s="144"/>
      <c r="AI40" s="144"/>
      <c r="AJ40" s="144"/>
      <c r="AK40" s="5"/>
    </row>
    <row r="41" spans="1:37" ht="21" customHeight="1" x14ac:dyDescent="0.15">
      <c r="B41" s="53"/>
      <c r="C41" s="53"/>
      <c r="D41" s="53"/>
      <c r="E41" s="53"/>
      <c r="F41" s="51"/>
      <c r="G41" s="51"/>
      <c r="H41" s="51"/>
      <c r="J41" s="52"/>
      <c r="K41" s="52"/>
      <c r="L41" s="52"/>
      <c r="M41" s="52"/>
      <c r="N41" s="287" t="s">
        <v>56</v>
      </c>
      <c r="O41" s="287"/>
      <c r="P41" s="287"/>
      <c r="Q41" s="287"/>
      <c r="R41" s="287"/>
      <c r="S41" s="287"/>
      <c r="T41" s="287"/>
      <c r="U41" s="287"/>
      <c r="V41" s="287"/>
      <c r="W41" s="287"/>
      <c r="X41" s="287"/>
      <c r="Y41" s="287"/>
      <c r="Z41" s="52"/>
      <c r="AA41" s="52"/>
      <c r="AB41" s="52"/>
    </row>
    <row r="42" spans="1:37" ht="21" customHeight="1" thickBot="1" x14ac:dyDescent="0.2"/>
    <row r="43" spans="1:37" ht="21" customHeight="1" x14ac:dyDescent="0.15">
      <c r="B43" s="288" t="s">
        <v>25</v>
      </c>
      <c r="C43" s="289"/>
      <c r="D43" s="289"/>
      <c r="E43" s="290"/>
      <c r="F43" s="297" t="s">
        <v>10</v>
      </c>
      <c r="G43" s="206"/>
      <c r="H43" s="206"/>
      <c r="I43" s="298"/>
      <c r="J43" s="27" t="s">
        <v>35</v>
      </c>
      <c r="K43" s="28"/>
      <c r="L43" s="28"/>
      <c r="M43" s="299">
        <f>IF(K10="","",ROUNDDOWN(K18/K10,2))</f>
        <v>30035.54</v>
      </c>
      <c r="N43" s="299"/>
      <c r="O43" s="299"/>
      <c r="P43" s="299"/>
      <c r="Q43" s="299"/>
      <c r="R43" s="100" t="s">
        <v>20</v>
      </c>
      <c r="S43" s="35" t="s">
        <v>38</v>
      </c>
      <c r="T43" s="28"/>
      <c r="U43" s="28"/>
      <c r="V43" s="300">
        <f>IF(T10="","",ROUNDDOWN(T18/T10,2))</f>
        <v>11491.75</v>
      </c>
      <c r="W43" s="300"/>
      <c r="X43" s="300"/>
      <c r="Y43" s="300"/>
      <c r="Z43" s="300"/>
      <c r="AA43" s="104" t="s">
        <v>20</v>
      </c>
      <c r="AB43" s="27" t="s">
        <v>41</v>
      </c>
      <c r="AC43" s="28"/>
      <c r="AD43" s="28"/>
      <c r="AE43" s="300" t="str">
        <f>IF(AC10="","",ROUNDDOWN(AC18/AC10,2))</f>
        <v/>
      </c>
      <c r="AF43" s="300"/>
      <c r="AG43" s="300"/>
      <c r="AH43" s="300"/>
      <c r="AI43" s="300"/>
      <c r="AJ43" s="104" t="s">
        <v>20</v>
      </c>
    </row>
    <row r="44" spans="1:37" ht="21" customHeight="1" x14ac:dyDescent="0.15">
      <c r="B44" s="291"/>
      <c r="C44" s="292"/>
      <c r="D44" s="292"/>
      <c r="E44" s="293"/>
      <c r="F44" s="301" t="s">
        <v>16</v>
      </c>
      <c r="G44" s="302"/>
      <c r="H44" s="302"/>
      <c r="I44" s="303"/>
      <c r="J44" s="33" t="s">
        <v>36</v>
      </c>
      <c r="K44" s="30"/>
      <c r="L44" s="30"/>
      <c r="M44" s="315">
        <f>IF(K10="","",ROUNDDOWN(K27/22,2))</f>
        <v>2113.63</v>
      </c>
      <c r="N44" s="315"/>
      <c r="O44" s="315"/>
      <c r="P44" s="315"/>
      <c r="Q44" s="315"/>
      <c r="R44" s="31" t="s">
        <v>20</v>
      </c>
      <c r="S44" s="36" t="s">
        <v>39</v>
      </c>
      <c r="T44" s="30"/>
      <c r="U44" s="30"/>
      <c r="V44" s="316">
        <f>IF(T10="","",ROUNDDOWN(T27/22,2))</f>
        <v>1690.9</v>
      </c>
      <c r="W44" s="316"/>
      <c r="X44" s="316"/>
      <c r="Y44" s="316"/>
      <c r="Z44" s="316"/>
      <c r="AA44" s="32" t="s">
        <v>20</v>
      </c>
      <c r="AB44" s="33" t="s">
        <v>42</v>
      </c>
      <c r="AC44" s="30"/>
      <c r="AD44" s="30"/>
      <c r="AE44" s="316" t="str">
        <f>IF(AC10="","",ROUNDDOWN(AC27/22,2))</f>
        <v/>
      </c>
      <c r="AF44" s="316"/>
      <c r="AG44" s="316"/>
      <c r="AH44" s="316"/>
      <c r="AI44" s="316"/>
      <c r="AJ44" s="32" t="s">
        <v>20</v>
      </c>
    </row>
    <row r="45" spans="1:37" ht="21" customHeight="1" thickBot="1" x14ac:dyDescent="0.2">
      <c r="B45" s="294"/>
      <c r="C45" s="295"/>
      <c r="D45" s="295"/>
      <c r="E45" s="296"/>
      <c r="F45" s="317" t="s">
        <v>15</v>
      </c>
      <c r="G45" s="237"/>
      <c r="H45" s="237"/>
      <c r="I45" s="238"/>
      <c r="J45" s="34" t="s">
        <v>37</v>
      </c>
      <c r="K45" s="9"/>
      <c r="L45" s="9"/>
      <c r="M45" s="318">
        <f>IF(K10="","",(ROUNDDOWN(M43+M44,0)))</f>
        <v>32149</v>
      </c>
      <c r="N45" s="318"/>
      <c r="O45" s="318"/>
      <c r="P45" s="318"/>
      <c r="Q45" s="318"/>
      <c r="R45" s="10" t="s">
        <v>20</v>
      </c>
      <c r="S45" s="37" t="s">
        <v>40</v>
      </c>
      <c r="T45" s="9"/>
      <c r="U45" s="9"/>
      <c r="V45" s="319">
        <f>IF(T10="","",(ROUNDDOWN(V43+V44,0)))</f>
        <v>13182</v>
      </c>
      <c r="W45" s="319"/>
      <c r="X45" s="319"/>
      <c r="Y45" s="319"/>
      <c r="Z45" s="319"/>
      <c r="AA45" s="11" t="s">
        <v>20</v>
      </c>
      <c r="AB45" s="34" t="s">
        <v>43</v>
      </c>
      <c r="AC45" s="9"/>
      <c r="AD45" s="9"/>
      <c r="AE45" s="319" t="str">
        <f>IF(AC10="","",(ROUNDDOWN(AE43+AE44,0)))</f>
        <v/>
      </c>
      <c r="AF45" s="319"/>
      <c r="AG45" s="319"/>
      <c r="AH45" s="319"/>
      <c r="AI45" s="319"/>
      <c r="AJ45" s="11" t="s">
        <v>20</v>
      </c>
    </row>
    <row r="47" spans="1:37" ht="21" customHeight="1" x14ac:dyDescent="0.15">
      <c r="B47" s="304" t="s">
        <v>101</v>
      </c>
      <c r="C47" s="304"/>
      <c r="D47" s="305">
        <v>0</v>
      </c>
      <c r="E47" s="306"/>
      <c r="F47" s="307"/>
      <c r="I47" s="54" t="s">
        <v>57</v>
      </c>
      <c r="J47" s="54"/>
      <c r="K47" s="54"/>
      <c r="L47" s="54"/>
    </row>
    <row r="48" spans="1:37" ht="21" customHeight="1" thickBot="1" x14ac:dyDescent="0.2">
      <c r="B48" s="308" t="s">
        <v>100</v>
      </c>
      <c r="C48" s="308"/>
      <c r="D48" s="309">
        <f>IF(D47="","",ROUNDDOWN(D47/264,0))</f>
        <v>0</v>
      </c>
      <c r="E48" s="310"/>
      <c r="F48" s="311"/>
      <c r="J48" s="1" t="s">
        <v>208</v>
      </c>
      <c r="Q48" s="1" t="s">
        <v>75</v>
      </c>
    </row>
    <row r="49" spans="2:38" ht="21" customHeight="1" thickTop="1" thickBot="1" x14ac:dyDescent="0.2">
      <c r="B49" s="312" t="s">
        <v>102</v>
      </c>
      <c r="C49" s="313"/>
      <c r="D49" s="314" t="s">
        <v>103</v>
      </c>
      <c r="E49" s="314"/>
      <c r="F49" s="314"/>
      <c r="I49" s="55" t="s">
        <v>58</v>
      </c>
      <c r="J49" s="320">
        <v>440000</v>
      </c>
      <c r="K49" s="320"/>
      <c r="L49" s="320"/>
      <c r="M49" s="1" t="s">
        <v>72</v>
      </c>
      <c r="N49" s="1" t="s">
        <v>61</v>
      </c>
      <c r="O49" s="321" t="s">
        <v>74</v>
      </c>
      <c r="P49" s="321"/>
      <c r="Q49" s="321"/>
      <c r="R49" s="322">
        <f>IF(J49="","",ROUND(J49/22,-1))</f>
        <v>20000</v>
      </c>
      <c r="S49" s="323"/>
      <c r="T49" s="93" t="s">
        <v>59</v>
      </c>
      <c r="V49" s="57" t="s">
        <v>60</v>
      </c>
    </row>
    <row r="50" spans="2:38" ht="21" customHeight="1" thickTop="1" x14ac:dyDescent="0.15">
      <c r="B50" s="324">
        <f>IF(D47="","",IF(R51&gt;D48,K10,0))</f>
        <v>11</v>
      </c>
      <c r="C50" s="324"/>
      <c r="D50" s="325">
        <f>IF(D47="",0,D48*K10)</f>
        <v>0</v>
      </c>
      <c r="E50" s="325"/>
      <c r="F50" s="325"/>
      <c r="J50" s="1" t="s">
        <v>71</v>
      </c>
      <c r="Q50" s="1" t="s">
        <v>98</v>
      </c>
      <c r="AE50" s="69" t="s">
        <v>104</v>
      </c>
      <c r="AF50" s="70"/>
      <c r="AG50" s="70"/>
      <c r="AH50" s="70"/>
      <c r="AI50" s="70"/>
      <c r="AJ50" s="71"/>
      <c r="AK50" s="72"/>
      <c r="AL50" s="5"/>
    </row>
    <row r="51" spans="2:38" ht="21" customHeight="1" x14ac:dyDescent="0.15">
      <c r="B51" s="324">
        <f>IF(D47="","",IF(R51&gt;D48,T10,0))</f>
        <v>12</v>
      </c>
      <c r="C51" s="324"/>
      <c r="D51" s="325">
        <f>IF(D47="",0,D48*T10)</f>
        <v>0</v>
      </c>
      <c r="E51" s="325"/>
      <c r="F51" s="325"/>
      <c r="I51" s="55" t="s">
        <v>58</v>
      </c>
      <c r="J51" s="322">
        <f>R49</f>
        <v>20000</v>
      </c>
      <c r="K51" s="323"/>
      <c r="L51" s="323"/>
      <c r="M51" s="1" t="s">
        <v>72</v>
      </c>
      <c r="N51" s="1" t="s">
        <v>64</v>
      </c>
      <c r="O51" s="321" t="s">
        <v>76</v>
      </c>
      <c r="P51" s="321"/>
      <c r="Q51" s="321"/>
      <c r="R51" s="322">
        <f>IF(J51="","",ROUND(J51*2/3,0))</f>
        <v>13333</v>
      </c>
      <c r="S51" s="323"/>
      <c r="T51" s="93" t="s">
        <v>59</v>
      </c>
      <c r="V51" s="58" t="s">
        <v>99</v>
      </c>
      <c r="AE51" s="76" t="s">
        <v>105</v>
      </c>
      <c r="AF51" s="5"/>
      <c r="AG51" s="5"/>
      <c r="AH51" s="5"/>
      <c r="AI51" s="5"/>
      <c r="AJ51" s="73"/>
      <c r="AK51" s="72"/>
      <c r="AL51" s="5"/>
    </row>
    <row r="52" spans="2:38" ht="21" customHeight="1" x14ac:dyDescent="0.15">
      <c r="B52" s="324">
        <f>IF(D47="","",IF(R51&gt;D48,AC10,0))</f>
        <v>0</v>
      </c>
      <c r="C52" s="324"/>
      <c r="D52" s="325">
        <f>IF(D47="",0,D48*AC10)</f>
        <v>0</v>
      </c>
      <c r="E52" s="325"/>
      <c r="F52" s="325"/>
      <c r="I52" s="54" t="s">
        <v>109</v>
      </c>
      <c r="P52" s="54" t="s">
        <v>62</v>
      </c>
      <c r="Y52" s="54" t="s">
        <v>63</v>
      </c>
      <c r="AE52" s="76" t="s">
        <v>108</v>
      </c>
      <c r="AF52" s="5"/>
      <c r="AG52" s="5"/>
      <c r="AH52" s="5"/>
      <c r="AI52" s="5"/>
      <c r="AJ52" s="73"/>
      <c r="AK52" s="72"/>
      <c r="AL52" s="5"/>
    </row>
    <row r="53" spans="2:38" ht="21" customHeight="1" x14ac:dyDescent="0.15">
      <c r="I53" s="55" t="s">
        <v>58</v>
      </c>
      <c r="J53" s="1" t="s">
        <v>77</v>
      </c>
      <c r="K53" s="333">
        <f>M45</f>
        <v>32149</v>
      </c>
      <c r="L53" s="334"/>
      <c r="M53" s="1" t="s">
        <v>80</v>
      </c>
      <c r="P53" s="330" t="s">
        <v>83</v>
      </c>
      <c r="Q53" s="330"/>
      <c r="R53" s="330"/>
      <c r="S53" s="55" t="s">
        <v>58</v>
      </c>
      <c r="T53" s="1">
        <f>IF(K53="","",IF(R51&gt;K53,K10,0))</f>
        <v>0</v>
      </c>
      <c r="U53" s="1" t="s">
        <v>84</v>
      </c>
      <c r="Y53" s="331" t="s">
        <v>87</v>
      </c>
      <c r="Z53" s="331"/>
      <c r="AA53" s="1" t="s">
        <v>65</v>
      </c>
      <c r="AB53" s="332">
        <f>IF(K53="","",K53*T53)</f>
        <v>0</v>
      </c>
      <c r="AC53" s="332"/>
      <c r="AD53" s="1" t="s">
        <v>66</v>
      </c>
      <c r="AE53" s="72"/>
      <c r="AF53" s="326">
        <f>IF(K53="","",IF(K53&gt;=D48,IF(K11=0,IF(AB53&gt;=D55,D55,AB53),AB53),D50))</f>
        <v>0</v>
      </c>
      <c r="AG53" s="326"/>
      <c r="AH53" s="326"/>
      <c r="AI53" s="5" t="s">
        <v>66</v>
      </c>
      <c r="AJ53" s="73"/>
      <c r="AK53" s="72"/>
      <c r="AL53" s="5"/>
    </row>
    <row r="54" spans="2:38" ht="21" customHeight="1" x14ac:dyDescent="0.15">
      <c r="B54" s="327" t="s">
        <v>110</v>
      </c>
      <c r="C54" s="234"/>
      <c r="D54" s="234"/>
      <c r="E54" s="234"/>
      <c r="F54" s="328"/>
      <c r="I54" s="55" t="s">
        <v>58</v>
      </c>
      <c r="J54" s="1" t="s">
        <v>78</v>
      </c>
      <c r="K54" s="329">
        <f>V45</f>
        <v>13182</v>
      </c>
      <c r="L54" s="329"/>
      <c r="M54" s="1" t="s">
        <v>81</v>
      </c>
      <c r="P54" s="330" t="s">
        <v>85</v>
      </c>
      <c r="Q54" s="330"/>
      <c r="R54" s="330"/>
      <c r="S54" s="55" t="s">
        <v>58</v>
      </c>
      <c r="T54" s="1">
        <f>IF(K54="","",IF(R51&gt;K54,T10,0))</f>
        <v>12</v>
      </c>
      <c r="U54" s="1" t="s">
        <v>89</v>
      </c>
      <c r="Y54" s="331" t="s">
        <v>88</v>
      </c>
      <c r="Z54" s="331"/>
      <c r="AA54" s="1" t="s">
        <v>65</v>
      </c>
      <c r="AB54" s="332">
        <f>IF(K54="","",K54*T54)</f>
        <v>158184</v>
      </c>
      <c r="AC54" s="332"/>
      <c r="AD54" s="1" t="s">
        <v>66</v>
      </c>
      <c r="AE54" s="72"/>
      <c r="AF54" s="326">
        <f>IF(K54="","",IF(K54&gt;=D48,IF(T11=0,IF(AB54&gt;=D56,D56,AB54),AB54),D51))</f>
        <v>158184</v>
      </c>
      <c r="AG54" s="326"/>
      <c r="AH54" s="326"/>
      <c r="AI54" s="5" t="s">
        <v>66</v>
      </c>
      <c r="AJ54" s="73"/>
      <c r="AK54" s="72"/>
      <c r="AL54" s="5"/>
    </row>
    <row r="55" spans="2:38" ht="21" customHeight="1" x14ac:dyDescent="0.15">
      <c r="B55" s="304" t="s">
        <v>111</v>
      </c>
      <c r="C55" s="304"/>
      <c r="D55" s="325">
        <f>K27</f>
        <v>46500</v>
      </c>
      <c r="E55" s="340"/>
      <c r="F55" s="340"/>
      <c r="I55" s="55" t="s">
        <v>58</v>
      </c>
      <c r="J55" s="1" t="s">
        <v>79</v>
      </c>
      <c r="K55" s="333" t="str">
        <f>AE45</f>
        <v/>
      </c>
      <c r="L55" s="334"/>
      <c r="M55" s="1" t="s">
        <v>82</v>
      </c>
      <c r="P55" s="343" t="s">
        <v>86</v>
      </c>
      <c r="Q55" s="343"/>
      <c r="R55" s="343"/>
      <c r="S55" s="62" t="s">
        <v>58</v>
      </c>
      <c r="T55" s="59" t="str">
        <f>IF(K55="","",IF(R51&gt;K55,AC10,0))</f>
        <v/>
      </c>
      <c r="U55" s="59" t="s">
        <v>90</v>
      </c>
      <c r="V55" s="59"/>
      <c r="Y55" s="344" t="s">
        <v>91</v>
      </c>
      <c r="Z55" s="344"/>
      <c r="AA55" s="59" t="s">
        <v>65</v>
      </c>
      <c r="AB55" s="332" t="str">
        <f>IF(K55="","",K55*T55)</f>
        <v/>
      </c>
      <c r="AC55" s="332"/>
      <c r="AD55" s="1" t="s">
        <v>66</v>
      </c>
      <c r="AE55" s="72"/>
      <c r="AF55" s="339" t="str">
        <f>IF(K55="","",IF(K55&gt;=D48,IF(AC11=0,IF(AB55&gt;=D57,D57,AB55),AB55),D52))</f>
        <v/>
      </c>
      <c r="AG55" s="339"/>
      <c r="AH55" s="339"/>
      <c r="AI55" s="5" t="s">
        <v>66</v>
      </c>
      <c r="AJ55" s="73"/>
      <c r="AK55" s="72"/>
      <c r="AL55" s="5"/>
    </row>
    <row r="56" spans="2:38" ht="21" customHeight="1" thickBot="1" x14ac:dyDescent="0.2">
      <c r="B56" s="304" t="s">
        <v>112</v>
      </c>
      <c r="C56" s="304"/>
      <c r="D56" s="325">
        <f>T27</f>
        <v>37200</v>
      </c>
      <c r="E56" s="340"/>
      <c r="F56" s="340"/>
      <c r="R56" s="55" t="s">
        <v>67</v>
      </c>
      <c r="S56" s="55" t="s">
        <v>70</v>
      </c>
      <c r="T56" s="1">
        <f>IF(J49="","",SUM(T53:T55))</f>
        <v>12</v>
      </c>
      <c r="U56" s="1" t="s">
        <v>92</v>
      </c>
      <c r="AA56" s="94" t="s">
        <v>67</v>
      </c>
      <c r="AB56" s="341">
        <f>IF(J49="","",SUM(AB53:AB55))</f>
        <v>158184</v>
      </c>
      <c r="AC56" s="341" t="str">
        <f t="shared" ref="AC56" si="4">IF(S49="","",SUM(AC53:AC55))</f>
        <v/>
      </c>
      <c r="AD56" s="1" t="s">
        <v>66</v>
      </c>
      <c r="AE56" s="74" t="s">
        <v>67</v>
      </c>
      <c r="AF56" s="342">
        <f>IF(J51="","",SUM(AF53:AH55))</f>
        <v>158184</v>
      </c>
      <c r="AG56" s="342"/>
      <c r="AH56" s="342"/>
      <c r="AI56" s="50" t="s">
        <v>106</v>
      </c>
      <c r="AJ56" s="75"/>
      <c r="AK56" s="72"/>
      <c r="AL56" s="5"/>
    </row>
    <row r="57" spans="2:38" ht="21" customHeight="1" thickTop="1" x14ac:dyDescent="0.15">
      <c r="B57" s="304" t="s">
        <v>113</v>
      </c>
      <c r="C57" s="304"/>
      <c r="D57" s="325" t="str">
        <f>AC27</f>
        <v/>
      </c>
      <c r="E57" s="340"/>
      <c r="F57" s="340"/>
      <c r="I57" s="54" t="s">
        <v>93</v>
      </c>
    </row>
    <row r="58" spans="2:38" ht="21" customHeight="1" x14ac:dyDescent="0.15">
      <c r="J58" s="1" t="s">
        <v>97</v>
      </c>
      <c r="M58" s="1" t="s">
        <v>96</v>
      </c>
      <c r="R58" s="1" t="s">
        <v>68</v>
      </c>
      <c r="V58" s="1" t="s">
        <v>69</v>
      </c>
    </row>
    <row r="59" spans="2:38" ht="21" customHeight="1" thickBot="1" x14ac:dyDescent="0.2">
      <c r="I59" s="55" t="s">
        <v>58</v>
      </c>
      <c r="J59" s="335">
        <f>R51</f>
        <v>13333</v>
      </c>
      <c r="K59" s="336"/>
      <c r="L59" s="1" t="s">
        <v>66</v>
      </c>
      <c r="M59" s="91" t="s">
        <v>94</v>
      </c>
      <c r="N59" s="336">
        <f>T56</f>
        <v>12</v>
      </c>
      <c r="O59" s="336"/>
      <c r="P59" s="1" t="s">
        <v>95</v>
      </c>
      <c r="Q59" s="91" t="s">
        <v>73</v>
      </c>
      <c r="R59" s="337">
        <f>AF56</f>
        <v>158184</v>
      </c>
      <c r="S59" s="337"/>
      <c r="T59" s="1" t="s">
        <v>66</v>
      </c>
      <c r="U59" s="1" t="s">
        <v>65</v>
      </c>
      <c r="V59" s="338">
        <f>IF(J59*N59-R59&lt;=0,0,J59*N59-R59)</f>
        <v>1812</v>
      </c>
      <c r="W59" s="338"/>
      <c r="X59" s="338"/>
      <c r="Y59" s="61" t="s">
        <v>66</v>
      </c>
    </row>
  </sheetData>
  <mergeCells count="198">
    <mergeCell ref="J59:K59"/>
    <mergeCell ref="N59:O59"/>
    <mergeCell ref="R59:S59"/>
    <mergeCell ref="V59:X59"/>
    <mergeCell ref="T33:W34"/>
    <mergeCell ref="AF55:AH55"/>
    <mergeCell ref="B56:C56"/>
    <mergeCell ref="D56:F56"/>
    <mergeCell ref="AB56:AC56"/>
    <mergeCell ref="AF56:AH56"/>
    <mergeCell ref="B57:C57"/>
    <mergeCell ref="D57:F57"/>
    <mergeCell ref="B55:C55"/>
    <mergeCell ref="D55:F55"/>
    <mergeCell ref="K55:L55"/>
    <mergeCell ref="P55:R55"/>
    <mergeCell ref="Y55:Z55"/>
    <mergeCell ref="AB55:AC55"/>
    <mergeCell ref="AF53:AH53"/>
    <mergeCell ref="B54:F54"/>
    <mergeCell ref="K54:L54"/>
    <mergeCell ref="P54:R54"/>
    <mergeCell ref="Y54:Z54"/>
    <mergeCell ref="AB54:AC54"/>
    <mergeCell ref="AF54:AH54"/>
    <mergeCell ref="B52:C52"/>
    <mergeCell ref="D52:F52"/>
    <mergeCell ref="K53:L53"/>
    <mergeCell ref="P53:R53"/>
    <mergeCell ref="Y53:Z53"/>
    <mergeCell ref="AB53:AC53"/>
    <mergeCell ref="J49:L49"/>
    <mergeCell ref="O49:Q49"/>
    <mergeCell ref="R49:S49"/>
    <mergeCell ref="B50:C50"/>
    <mergeCell ref="D50:F50"/>
    <mergeCell ref="B51:C51"/>
    <mergeCell ref="D51:F51"/>
    <mergeCell ref="J51:L51"/>
    <mergeCell ref="O51:Q51"/>
    <mergeCell ref="R51:S51"/>
    <mergeCell ref="B47:C47"/>
    <mergeCell ref="D47:F47"/>
    <mergeCell ref="B48:C48"/>
    <mergeCell ref="D48:F48"/>
    <mergeCell ref="B49:C49"/>
    <mergeCell ref="D49:F49"/>
    <mergeCell ref="AE43:AI43"/>
    <mergeCell ref="F44:I44"/>
    <mergeCell ref="M44:Q44"/>
    <mergeCell ref="V44:Z44"/>
    <mergeCell ref="AE44:AI44"/>
    <mergeCell ref="F45:I45"/>
    <mergeCell ref="M45:Q45"/>
    <mergeCell ref="V45:Z45"/>
    <mergeCell ref="AE45:AI45"/>
    <mergeCell ref="Z34:AA34"/>
    <mergeCell ref="N41:Y41"/>
    <mergeCell ref="B43:E45"/>
    <mergeCell ref="F43:I43"/>
    <mergeCell ref="M43:Q43"/>
    <mergeCell ref="V43:Z43"/>
    <mergeCell ref="B27:I27"/>
    <mergeCell ref="K27:Q27"/>
    <mergeCell ref="T27:Z27"/>
    <mergeCell ref="AC27:AI27"/>
    <mergeCell ref="Z33:AA33"/>
    <mergeCell ref="AB25:AC25"/>
    <mergeCell ref="AG25:AI25"/>
    <mergeCell ref="B26:E26"/>
    <mergeCell ref="F26:H26"/>
    <mergeCell ref="J26:K26"/>
    <mergeCell ref="O26:Q26"/>
    <mergeCell ref="S26:T26"/>
    <mergeCell ref="X26:Z26"/>
    <mergeCell ref="AB26:AC26"/>
    <mergeCell ref="AG26:AI26"/>
    <mergeCell ref="B25:E25"/>
    <mergeCell ref="F25:H25"/>
    <mergeCell ref="J25:K25"/>
    <mergeCell ref="O25:Q25"/>
    <mergeCell ref="S25:T25"/>
    <mergeCell ref="X25:Z25"/>
    <mergeCell ref="AB23:AC23"/>
    <mergeCell ref="AG23:AI23"/>
    <mergeCell ref="B24:E24"/>
    <mergeCell ref="F24:H24"/>
    <mergeCell ref="J24:K24"/>
    <mergeCell ref="O24:Q24"/>
    <mergeCell ref="S24:T24"/>
    <mergeCell ref="X24:Z24"/>
    <mergeCell ref="AB24:AC24"/>
    <mergeCell ref="AG24:AI24"/>
    <mergeCell ref="B23:E23"/>
    <mergeCell ref="F23:H23"/>
    <mergeCell ref="J23:K23"/>
    <mergeCell ref="O23:Q23"/>
    <mergeCell ref="S23:T23"/>
    <mergeCell ref="X23:Z23"/>
    <mergeCell ref="AB21:AC21"/>
    <mergeCell ref="AG21:AI21"/>
    <mergeCell ref="B22:E22"/>
    <mergeCell ref="F22:H22"/>
    <mergeCell ref="J22:K22"/>
    <mergeCell ref="O22:Q22"/>
    <mergeCell ref="S22:T22"/>
    <mergeCell ref="X22:Z22"/>
    <mergeCell ref="AB22:AC22"/>
    <mergeCell ref="AG22:AI22"/>
    <mergeCell ref="B21:E21"/>
    <mergeCell ref="F21:H21"/>
    <mergeCell ref="J21:K21"/>
    <mergeCell ref="O21:Q21"/>
    <mergeCell ref="S21:T21"/>
    <mergeCell ref="X21:Z21"/>
    <mergeCell ref="V19:Y20"/>
    <mergeCell ref="AB19:AC20"/>
    <mergeCell ref="AD19:AD20"/>
    <mergeCell ref="AE19:AH20"/>
    <mergeCell ref="B20:E20"/>
    <mergeCell ref="F20:I20"/>
    <mergeCell ref="B18:I18"/>
    <mergeCell ref="K18:Q18"/>
    <mergeCell ref="T18:Z18"/>
    <mergeCell ref="AC18:AI18"/>
    <mergeCell ref="B19:I19"/>
    <mergeCell ref="J19:K20"/>
    <mergeCell ref="L19:L20"/>
    <mergeCell ref="M19:P20"/>
    <mergeCell ref="S19:T20"/>
    <mergeCell ref="U19:U20"/>
    <mergeCell ref="B16:E16"/>
    <mergeCell ref="F16:H16"/>
    <mergeCell ref="K16:Q16"/>
    <mergeCell ref="T16:Z16"/>
    <mergeCell ref="AC16:AI16"/>
    <mergeCell ref="B17:E17"/>
    <mergeCell ref="F17:H17"/>
    <mergeCell ref="K17:Q17"/>
    <mergeCell ref="T17:Z17"/>
    <mergeCell ref="AC17:AI17"/>
    <mergeCell ref="B14:E14"/>
    <mergeCell ref="F14:H14"/>
    <mergeCell ref="K14:Q14"/>
    <mergeCell ref="T14:Z14"/>
    <mergeCell ref="AC14:AI14"/>
    <mergeCell ref="B15:E15"/>
    <mergeCell ref="F15:H15"/>
    <mergeCell ref="K15:Q15"/>
    <mergeCell ref="T15:Z15"/>
    <mergeCell ref="AC15:AI15"/>
    <mergeCell ref="T8:T9"/>
    <mergeCell ref="U8:U9"/>
    <mergeCell ref="V8:V9"/>
    <mergeCell ref="B12:I12"/>
    <mergeCell ref="J12:R13"/>
    <mergeCell ref="S12:AA13"/>
    <mergeCell ref="AB12:AJ13"/>
    <mergeCell ref="B13:E13"/>
    <mergeCell ref="F13:I13"/>
    <mergeCell ref="AC10:AH10"/>
    <mergeCell ref="AI10:AJ10"/>
    <mergeCell ref="B11:I11"/>
    <mergeCell ref="K11:P11"/>
    <mergeCell ref="Q11:R11"/>
    <mergeCell ref="T11:Y11"/>
    <mergeCell ref="Z11:AA11"/>
    <mergeCell ref="AC11:AH11"/>
    <mergeCell ref="AI11:AJ11"/>
    <mergeCell ref="B10:I10"/>
    <mergeCell ref="K10:P10"/>
    <mergeCell ref="Q10:R10"/>
    <mergeCell ref="T10:Y10"/>
    <mergeCell ref="Z10:AA10"/>
    <mergeCell ref="B2:AJ2"/>
    <mergeCell ref="B6:E6"/>
    <mergeCell ref="F6:K6"/>
    <mergeCell ref="L6:O6"/>
    <mergeCell ref="P6:W6"/>
    <mergeCell ref="B8:I9"/>
    <mergeCell ref="J8:J9"/>
    <mergeCell ref="K8:K9"/>
    <mergeCell ref="L8:L9"/>
    <mergeCell ref="M8:M9"/>
    <mergeCell ref="AF8:AF9"/>
    <mergeCell ref="AH8:AJ8"/>
    <mergeCell ref="P9:R9"/>
    <mergeCell ref="Y9:AA9"/>
    <mergeCell ref="AH9:AJ9"/>
    <mergeCell ref="AD8:AD9"/>
    <mergeCell ref="AE8:AE9"/>
    <mergeCell ref="W8:W9"/>
    <mergeCell ref="Y8:AA8"/>
    <mergeCell ref="AB8:AB9"/>
    <mergeCell ref="AC8:AC9"/>
    <mergeCell ref="N8:N9"/>
    <mergeCell ref="P8:R8"/>
    <mergeCell ref="S8:S9"/>
  </mergeCells>
  <phoneticPr fontId="1"/>
  <printOptions horizontalCentered="1"/>
  <pageMargins left="0.59055118110236227" right="0.59055118110236227" top="0.59055118110236227" bottom="0.39370078740157483" header="0.31496062992125984" footer="0.31496062992125984"/>
  <pageSetup paperSize="9" scale="5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L57"/>
  <sheetViews>
    <sheetView view="pageBreakPreview" zoomScale="75" zoomScaleNormal="75" zoomScaleSheetLayoutView="75" workbookViewId="0">
      <selection activeCell="AR1" sqref="AR1"/>
    </sheetView>
  </sheetViews>
  <sheetFormatPr defaultRowHeight="21" customHeight="1" x14ac:dyDescent="0.15"/>
  <cols>
    <col min="1" max="1" width="4.125" style="1" customWidth="1"/>
    <col min="2" max="2" width="5.625" style="1" customWidth="1"/>
    <col min="3" max="3" width="3.5" style="1" customWidth="1"/>
    <col min="4" max="4" width="5.625" style="1" customWidth="1"/>
    <col min="5" max="5" width="3.5" style="1" customWidth="1"/>
    <col min="6" max="6" width="5.625" style="1" customWidth="1"/>
    <col min="7" max="7" width="3.5" style="1" customWidth="1"/>
    <col min="8" max="8" width="5.625" style="1" customWidth="1"/>
    <col min="9" max="9" width="3.5" style="1" bestFit="1" customWidth="1"/>
    <col min="10" max="10" width="5.5" style="1" bestFit="1" customWidth="1"/>
    <col min="11" max="11" width="5.625" style="1" customWidth="1"/>
    <col min="12" max="12" width="3.5" style="1" bestFit="1" customWidth="1"/>
    <col min="13" max="13" width="5.625" style="1" customWidth="1"/>
    <col min="14" max="14" width="3.5" style="1" customWidth="1"/>
    <col min="15" max="15" width="5.625" style="1" customWidth="1"/>
    <col min="16" max="16" width="3.5" style="1" bestFit="1" customWidth="1"/>
    <col min="17" max="17" width="3.5" style="1" customWidth="1"/>
    <col min="18" max="18" width="4.375" style="1" customWidth="1"/>
    <col min="19" max="19" width="5.5" style="1" bestFit="1" customWidth="1"/>
    <col min="20" max="20" width="5.625" style="1" customWidth="1"/>
    <col min="21" max="21" width="3.5" style="1" bestFit="1" customWidth="1"/>
    <col min="22" max="22" width="5.625" style="1" customWidth="1"/>
    <col min="23" max="23" width="3.5" style="1" customWidth="1"/>
    <col min="24" max="24" width="5.625" style="1" customWidth="1"/>
    <col min="25" max="26" width="3.5" style="1" customWidth="1"/>
    <col min="27" max="27" width="3.5" style="1" bestFit="1" customWidth="1"/>
    <col min="28" max="28" width="5.5" style="1" bestFit="1" customWidth="1"/>
    <col min="29" max="29" width="5.625" style="1" customWidth="1"/>
    <col min="30" max="30" width="3.5" style="1" bestFit="1" customWidth="1"/>
    <col min="31" max="31" width="5.625" style="1" customWidth="1"/>
    <col min="32" max="32" width="3.5" style="1" customWidth="1"/>
    <col min="33" max="33" width="5.625" style="1" customWidth="1"/>
    <col min="34" max="35" width="3.5" style="1" customWidth="1"/>
    <col min="36" max="36" width="3.5" style="1" bestFit="1" customWidth="1"/>
    <col min="37" max="37" width="4.125" style="1" customWidth="1"/>
    <col min="38" max="16384" width="9" style="1"/>
  </cols>
  <sheetData>
    <row r="2" spans="2:36" ht="21" customHeight="1" x14ac:dyDescent="0.15">
      <c r="B2" s="193" t="s">
        <v>44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2:36" ht="21" customHeight="1" thickBot="1" x14ac:dyDescent="0.2"/>
    <row r="4" spans="2:36" ht="30" customHeight="1" thickBot="1" x14ac:dyDescent="0.2">
      <c r="B4" s="194" t="s">
        <v>45</v>
      </c>
      <c r="C4" s="195"/>
      <c r="D4" s="195"/>
      <c r="E4" s="196"/>
      <c r="F4" s="197"/>
      <c r="G4" s="198"/>
      <c r="H4" s="198"/>
      <c r="I4" s="198"/>
      <c r="J4" s="198"/>
      <c r="K4" s="199"/>
      <c r="L4" s="200" t="s">
        <v>221</v>
      </c>
      <c r="M4" s="201"/>
      <c r="N4" s="201"/>
      <c r="O4" s="201"/>
      <c r="P4" s="202" t="s">
        <v>181</v>
      </c>
      <c r="Q4" s="203"/>
      <c r="R4" s="203"/>
      <c r="S4" s="203"/>
      <c r="T4" s="203"/>
      <c r="U4" s="203"/>
      <c r="V4" s="203"/>
      <c r="W4" s="204"/>
      <c r="AB4" s="149"/>
      <c r="AC4" s="149"/>
      <c r="AD4" s="3"/>
      <c r="AE4" s="3"/>
      <c r="AF4" s="3"/>
    </row>
    <row r="5" spans="2:36" ht="13.5" customHeight="1" thickBot="1" x14ac:dyDescent="0.2"/>
    <row r="6" spans="2:36" ht="21" customHeight="1" x14ac:dyDescent="0.15">
      <c r="B6" s="205" t="s">
        <v>0</v>
      </c>
      <c r="C6" s="206"/>
      <c r="D6" s="206"/>
      <c r="E6" s="206"/>
      <c r="F6" s="206"/>
      <c r="G6" s="206"/>
      <c r="H6" s="206"/>
      <c r="I6" s="206"/>
      <c r="J6" s="345" t="s">
        <v>3</v>
      </c>
      <c r="K6" s="211">
        <v>28</v>
      </c>
      <c r="L6" s="213" t="s">
        <v>4</v>
      </c>
      <c r="M6" s="211">
        <v>3</v>
      </c>
      <c r="N6" s="213" t="s">
        <v>8</v>
      </c>
      <c r="O6" s="162">
        <v>1</v>
      </c>
      <c r="P6" s="213" t="s">
        <v>6</v>
      </c>
      <c r="Q6" s="213"/>
      <c r="R6" s="215"/>
      <c r="S6" s="347" t="s">
        <v>3</v>
      </c>
      <c r="T6" s="218">
        <v>28</v>
      </c>
      <c r="U6" s="213" t="s">
        <v>4</v>
      </c>
      <c r="V6" s="218">
        <v>3</v>
      </c>
      <c r="W6" s="213" t="s">
        <v>8</v>
      </c>
      <c r="X6" s="158">
        <v>10</v>
      </c>
      <c r="Y6" s="213" t="s">
        <v>6</v>
      </c>
      <c r="Z6" s="213"/>
      <c r="AA6" s="215"/>
      <c r="AB6" s="345" t="s">
        <v>3</v>
      </c>
      <c r="AC6" s="218"/>
      <c r="AD6" s="213" t="s">
        <v>4</v>
      </c>
      <c r="AE6" s="218"/>
      <c r="AF6" s="213" t="s">
        <v>8</v>
      </c>
      <c r="AG6" s="158"/>
      <c r="AH6" s="213" t="s">
        <v>6</v>
      </c>
      <c r="AI6" s="213"/>
      <c r="AJ6" s="215"/>
    </row>
    <row r="7" spans="2:36" ht="21" customHeight="1" x14ac:dyDescent="0.15">
      <c r="B7" s="207"/>
      <c r="C7" s="208"/>
      <c r="D7" s="208"/>
      <c r="E7" s="208"/>
      <c r="F7" s="208"/>
      <c r="G7" s="208"/>
      <c r="H7" s="208"/>
      <c r="I7" s="208"/>
      <c r="J7" s="346"/>
      <c r="K7" s="212"/>
      <c r="L7" s="214"/>
      <c r="M7" s="212"/>
      <c r="N7" s="214"/>
      <c r="O7" s="163">
        <v>9</v>
      </c>
      <c r="P7" s="216" t="s">
        <v>7</v>
      </c>
      <c r="Q7" s="216"/>
      <c r="R7" s="217"/>
      <c r="S7" s="348"/>
      <c r="T7" s="219"/>
      <c r="U7" s="214"/>
      <c r="V7" s="219"/>
      <c r="W7" s="214"/>
      <c r="X7" s="159">
        <v>31</v>
      </c>
      <c r="Y7" s="216" t="s">
        <v>7</v>
      </c>
      <c r="Z7" s="216"/>
      <c r="AA7" s="217"/>
      <c r="AB7" s="346"/>
      <c r="AC7" s="219"/>
      <c r="AD7" s="214"/>
      <c r="AE7" s="219"/>
      <c r="AF7" s="214"/>
      <c r="AG7" s="159"/>
      <c r="AH7" s="216" t="s">
        <v>7</v>
      </c>
      <c r="AI7" s="216"/>
      <c r="AJ7" s="217"/>
    </row>
    <row r="8" spans="2:36" ht="21" customHeight="1" x14ac:dyDescent="0.15">
      <c r="B8" s="243" t="s">
        <v>1</v>
      </c>
      <c r="C8" s="244"/>
      <c r="D8" s="244"/>
      <c r="E8" s="244"/>
      <c r="F8" s="244"/>
      <c r="G8" s="244"/>
      <c r="H8" s="244"/>
      <c r="I8" s="245"/>
      <c r="J8" s="38" t="s">
        <v>26</v>
      </c>
      <c r="K8" s="246">
        <v>7</v>
      </c>
      <c r="L8" s="246"/>
      <c r="M8" s="246"/>
      <c r="N8" s="246"/>
      <c r="O8" s="246"/>
      <c r="P8" s="246"/>
      <c r="Q8" s="234" t="s">
        <v>5</v>
      </c>
      <c r="R8" s="235"/>
      <c r="S8" s="38" t="s">
        <v>27</v>
      </c>
      <c r="T8" s="233">
        <v>16</v>
      </c>
      <c r="U8" s="233"/>
      <c r="V8" s="233"/>
      <c r="W8" s="233"/>
      <c r="X8" s="233"/>
      <c r="Y8" s="233"/>
      <c r="Z8" s="234" t="s">
        <v>5</v>
      </c>
      <c r="AA8" s="234"/>
      <c r="AB8" s="38" t="s">
        <v>28</v>
      </c>
      <c r="AC8" s="233"/>
      <c r="AD8" s="233"/>
      <c r="AE8" s="233"/>
      <c r="AF8" s="233"/>
      <c r="AG8" s="233"/>
      <c r="AH8" s="233"/>
      <c r="AI8" s="234" t="s">
        <v>5</v>
      </c>
      <c r="AJ8" s="235"/>
    </row>
    <row r="9" spans="2:36" ht="21" customHeight="1" thickBot="1" x14ac:dyDescent="0.2">
      <c r="B9" s="236" t="s">
        <v>2</v>
      </c>
      <c r="C9" s="237"/>
      <c r="D9" s="237"/>
      <c r="E9" s="237"/>
      <c r="F9" s="237"/>
      <c r="G9" s="237"/>
      <c r="H9" s="237"/>
      <c r="I9" s="238"/>
      <c r="J9" s="14"/>
      <c r="K9" s="239">
        <v>8</v>
      </c>
      <c r="L9" s="239"/>
      <c r="M9" s="239"/>
      <c r="N9" s="239"/>
      <c r="O9" s="239"/>
      <c r="P9" s="239"/>
      <c r="Q9" s="240" t="s">
        <v>9</v>
      </c>
      <c r="R9" s="241"/>
      <c r="S9" s="153"/>
      <c r="T9" s="242">
        <v>0</v>
      </c>
      <c r="U9" s="242"/>
      <c r="V9" s="242"/>
      <c r="W9" s="242"/>
      <c r="X9" s="242"/>
      <c r="Y9" s="242"/>
      <c r="Z9" s="240" t="s">
        <v>9</v>
      </c>
      <c r="AA9" s="240"/>
      <c r="AB9" s="14"/>
      <c r="AC9" s="242"/>
      <c r="AD9" s="242"/>
      <c r="AE9" s="242"/>
      <c r="AF9" s="242"/>
      <c r="AG9" s="242"/>
      <c r="AH9" s="242"/>
      <c r="AI9" s="240" t="s">
        <v>9</v>
      </c>
      <c r="AJ9" s="241"/>
    </row>
    <row r="10" spans="2:36" ht="21" customHeight="1" x14ac:dyDescent="0.15">
      <c r="B10" s="220" t="s">
        <v>10</v>
      </c>
      <c r="C10" s="221"/>
      <c r="D10" s="221"/>
      <c r="E10" s="221"/>
      <c r="F10" s="222"/>
      <c r="G10" s="223"/>
      <c r="H10" s="223"/>
      <c r="I10" s="223"/>
      <c r="J10" s="220" t="s">
        <v>19</v>
      </c>
      <c r="K10" s="222"/>
      <c r="L10" s="222"/>
      <c r="M10" s="222"/>
      <c r="N10" s="222"/>
      <c r="O10" s="222"/>
      <c r="P10" s="222"/>
      <c r="Q10" s="222"/>
      <c r="R10" s="224"/>
      <c r="S10" s="221" t="s">
        <v>19</v>
      </c>
      <c r="T10" s="222"/>
      <c r="U10" s="222"/>
      <c r="V10" s="222"/>
      <c r="W10" s="222"/>
      <c r="X10" s="222"/>
      <c r="Y10" s="222"/>
      <c r="Z10" s="222"/>
      <c r="AA10" s="223"/>
      <c r="AB10" s="220" t="s">
        <v>19</v>
      </c>
      <c r="AC10" s="222"/>
      <c r="AD10" s="222"/>
      <c r="AE10" s="222"/>
      <c r="AF10" s="222"/>
      <c r="AG10" s="222"/>
      <c r="AH10" s="222"/>
      <c r="AI10" s="222"/>
      <c r="AJ10" s="224"/>
    </row>
    <row r="11" spans="2:36" ht="21" customHeight="1" x14ac:dyDescent="0.15">
      <c r="B11" s="230" t="s">
        <v>11</v>
      </c>
      <c r="C11" s="231"/>
      <c r="D11" s="231"/>
      <c r="E11" s="232"/>
      <c r="F11" s="226" t="s">
        <v>12</v>
      </c>
      <c r="G11" s="229"/>
      <c r="H11" s="229"/>
      <c r="I11" s="229"/>
      <c r="J11" s="225"/>
      <c r="K11" s="226"/>
      <c r="L11" s="226"/>
      <c r="M11" s="226"/>
      <c r="N11" s="226"/>
      <c r="O11" s="226"/>
      <c r="P11" s="226"/>
      <c r="Q11" s="226"/>
      <c r="R11" s="227"/>
      <c r="S11" s="228"/>
      <c r="T11" s="226"/>
      <c r="U11" s="226"/>
      <c r="V11" s="226"/>
      <c r="W11" s="226"/>
      <c r="X11" s="226"/>
      <c r="Y11" s="226"/>
      <c r="Z11" s="226"/>
      <c r="AA11" s="229"/>
      <c r="AB11" s="225"/>
      <c r="AC11" s="226"/>
      <c r="AD11" s="226"/>
      <c r="AE11" s="226"/>
      <c r="AF11" s="226"/>
      <c r="AG11" s="226"/>
      <c r="AH11" s="226"/>
      <c r="AI11" s="226"/>
      <c r="AJ11" s="227"/>
    </row>
    <row r="12" spans="2:36" ht="21" customHeight="1" x14ac:dyDescent="0.15">
      <c r="B12" s="247" t="s">
        <v>13</v>
      </c>
      <c r="C12" s="248"/>
      <c r="D12" s="248"/>
      <c r="E12" s="249"/>
      <c r="F12" s="250">
        <v>420462</v>
      </c>
      <c r="G12" s="251"/>
      <c r="H12" s="251"/>
      <c r="I12" s="151" t="s">
        <v>20</v>
      </c>
      <c r="J12" s="12"/>
      <c r="K12" s="252">
        <f>IF(F12="","",ROUNDDOWN(F12*K9/10*K8/(K8+T8+AC8),0))</f>
        <v>102373</v>
      </c>
      <c r="L12" s="252"/>
      <c r="M12" s="252"/>
      <c r="N12" s="252"/>
      <c r="O12" s="252"/>
      <c r="P12" s="252"/>
      <c r="Q12" s="252"/>
      <c r="R12" s="8" t="s">
        <v>20</v>
      </c>
      <c r="S12" s="5"/>
      <c r="T12" s="253">
        <f>IF(OR(F12="",T8=""),"",ROUNDDOWN(F12*T9/10*T8/(K8+T8+AC8),0))</f>
        <v>0</v>
      </c>
      <c r="U12" s="253"/>
      <c r="V12" s="253"/>
      <c r="W12" s="253"/>
      <c r="X12" s="253"/>
      <c r="Y12" s="253"/>
      <c r="Z12" s="253"/>
      <c r="AA12" s="152" t="s">
        <v>20</v>
      </c>
      <c r="AB12" s="12"/>
      <c r="AC12" s="253" t="str">
        <f>IF(OR(F12="",AC8=""),"",ROUNDDOWN(F12*AC9/10,0))</f>
        <v/>
      </c>
      <c r="AD12" s="253"/>
      <c r="AE12" s="253"/>
      <c r="AF12" s="253"/>
      <c r="AG12" s="253"/>
      <c r="AH12" s="253"/>
      <c r="AI12" s="253"/>
      <c r="AJ12" s="8" t="s">
        <v>20</v>
      </c>
    </row>
    <row r="13" spans="2:36" ht="21" customHeight="1" x14ac:dyDescent="0.15">
      <c r="B13" s="254" t="s">
        <v>14</v>
      </c>
      <c r="C13" s="255"/>
      <c r="D13" s="255"/>
      <c r="E13" s="256"/>
      <c r="F13" s="257">
        <v>8745</v>
      </c>
      <c r="G13" s="258"/>
      <c r="H13" s="258"/>
      <c r="I13" s="154" t="s">
        <v>20</v>
      </c>
      <c r="J13" s="21"/>
      <c r="K13" s="259">
        <f>IF(F13="","",ROUNDDOWN(F13*K9/10*K8/(K8+T8+AC8),0))</f>
        <v>2129</v>
      </c>
      <c r="L13" s="259"/>
      <c r="M13" s="259"/>
      <c r="N13" s="259"/>
      <c r="O13" s="259"/>
      <c r="P13" s="259"/>
      <c r="Q13" s="259"/>
      <c r="R13" s="22" t="s">
        <v>20</v>
      </c>
      <c r="S13" s="23"/>
      <c r="T13" s="260">
        <f>IF(OR(F13="",T8=""),"",ROUNDDOWN(F13*T9/10*T8/(K8+T8+AC8),0))</f>
        <v>0</v>
      </c>
      <c r="U13" s="260"/>
      <c r="V13" s="260"/>
      <c r="W13" s="260"/>
      <c r="X13" s="260"/>
      <c r="Y13" s="260"/>
      <c r="Z13" s="260"/>
      <c r="AA13" s="24" t="s">
        <v>20</v>
      </c>
      <c r="AB13" s="21"/>
      <c r="AC13" s="260" t="str">
        <f>IF(OR(F13="",AC8=""),"",ROUNDDOWN(F13*AC9/10,0))</f>
        <v/>
      </c>
      <c r="AD13" s="260"/>
      <c r="AE13" s="260"/>
      <c r="AF13" s="260"/>
      <c r="AG13" s="260"/>
      <c r="AH13" s="260"/>
      <c r="AI13" s="260"/>
      <c r="AJ13" s="22" t="s">
        <v>20</v>
      </c>
    </row>
    <row r="14" spans="2:36" ht="21" customHeight="1" x14ac:dyDescent="0.15">
      <c r="B14" s="254"/>
      <c r="C14" s="255"/>
      <c r="D14" s="255"/>
      <c r="E14" s="256"/>
      <c r="F14" s="257"/>
      <c r="G14" s="258"/>
      <c r="H14" s="258"/>
      <c r="I14" s="154" t="s">
        <v>20</v>
      </c>
      <c r="J14" s="21"/>
      <c r="K14" s="259" t="str">
        <f>IF(F14="","",ROUNDDOWN(F14*K9/10*K8/(K8+T8+AC8),0))</f>
        <v/>
      </c>
      <c r="L14" s="259"/>
      <c r="M14" s="259"/>
      <c r="N14" s="259"/>
      <c r="O14" s="259"/>
      <c r="P14" s="259"/>
      <c r="Q14" s="259"/>
      <c r="R14" s="22" t="s">
        <v>20</v>
      </c>
      <c r="S14" s="23"/>
      <c r="T14" s="260" t="str">
        <f>IF(OR(F14="",T8=""),"",ROUNDDOWN(F14*T9/10*T8/(K8+T8+AC8),0))</f>
        <v/>
      </c>
      <c r="U14" s="260"/>
      <c r="V14" s="260"/>
      <c r="W14" s="260"/>
      <c r="X14" s="260"/>
      <c r="Y14" s="260"/>
      <c r="Z14" s="260"/>
      <c r="AA14" s="24" t="s">
        <v>20</v>
      </c>
      <c r="AB14" s="21"/>
      <c r="AC14" s="260" t="str">
        <f>IF(OR(F14="",AC8=""),"",ROUNDDOWN(F14*AC9/10,0))</f>
        <v/>
      </c>
      <c r="AD14" s="260"/>
      <c r="AE14" s="260"/>
      <c r="AF14" s="260"/>
      <c r="AG14" s="260"/>
      <c r="AH14" s="260"/>
      <c r="AI14" s="260"/>
      <c r="AJ14" s="22" t="s">
        <v>20</v>
      </c>
    </row>
    <row r="15" spans="2:36" ht="21" customHeight="1" x14ac:dyDescent="0.15">
      <c r="B15" s="261"/>
      <c r="C15" s="262"/>
      <c r="D15" s="262"/>
      <c r="E15" s="263"/>
      <c r="F15" s="264"/>
      <c r="G15" s="265"/>
      <c r="H15" s="265"/>
      <c r="I15" s="151" t="s">
        <v>20</v>
      </c>
      <c r="J15" s="12"/>
      <c r="K15" s="252" t="str">
        <f>IF(F15="","",ROUNDDOWN(F15*K9/10*K8/(K8+T8+AC8),0))</f>
        <v/>
      </c>
      <c r="L15" s="252"/>
      <c r="M15" s="252"/>
      <c r="N15" s="252"/>
      <c r="O15" s="252"/>
      <c r="P15" s="252"/>
      <c r="Q15" s="252"/>
      <c r="R15" s="8" t="s">
        <v>20</v>
      </c>
      <c r="S15" s="5"/>
      <c r="T15" s="253" t="str">
        <f>IF(OR(F15="",T8=""),"",ROUNDDOWN(F15*T9/10*T8/(K8+T8+AC8),0))</f>
        <v/>
      </c>
      <c r="U15" s="253"/>
      <c r="V15" s="253"/>
      <c r="W15" s="253"/>
      <c r="X15" s="253"/>
      <c r="Y15" s="253"/>
      <c r="Z15" s="253"/>
      <c r="AA15" s="152" t="s">
        <v>20</v>
      </c>
      <c r="AB15" s="12"/>
      <c r="AC15" s="253" t="str">
        <f>IF(OR(F15="",AC8=""),"",ROUNDDOWN(F15*AC9/10,0))</f>
        <v/>
      </c>
      <c r="AD15" s="253"/>
      <c r="AE15" s="253"/>
      <c r="AF15" s="253"/>
      <c r="AG15" s="253"/>
      <c r="AH15" s="253"/>
      <c r="AI15" s="253"/>
      <c r="AJ15" s="8" t="s">
        <v>20</v>
      </c>
    </row>
    <row r="16" spans="2:36" ht="21" customHeight="1" thickBot="1" x14ac:dyDescent="0.2">
      <c r="B16" s="236" t="s">
        <v>15</v>
      </c>
      <c r="C16" s="237"/>
      <c r="D16" s="237"/>
      <c r="E16" s="237"/>
      <c r="F16" s="237"/>
      <c r="G16" s="237"/>
      <c r="H16" s="237"/>
      <c r="I16" s="237"/>
      <c r="J16" s="26" t="s">
        <v>29</v>
      </c>
      <c r="K16" s="270">
        <f>IF(SUM(K12:Q15)=0,"",SUM(K12:Q15))</f>
        <v>104502</v>
      </c>
      <c r="L16" s="270"/>
      <c r="M16" s="270"/>
      <c r="N16" s="270"/>
      <c r="O16" s="270"/>
      <c r="P16" s="270"/>
      <c r="Q16" s="270"/>
      <c r="R16" s="161" t="s">
        <v>20</v>
      </c>
      <c r="S16" s="26" t="s">
        <v>31</v>
      </c>
      <c r="T16" s="271">
        <f>IF(COUNT(T12:Z15)=0,"",SUM(T12:Z15))</f>
        <v>0</v>
      </c>
      <c r="U16" s="271"/>
      <c r="V16" s="271"/>
      <c r="W16" s="271"/>
      <c r="X16" s="271"/>
      <c r="Y16" s="271"/>
      <c r="Z16" s="271"/>
      <c r="AA16" s="160" t="s">
        <v>20</v>
      </c>
      <c r="AB16" s="26" t="s">
        <v>30</v>
      </c>
      <c r="AC16" s="271" t="str">
        <f>IF(COUNT(AC12:AI15)=0,"",SUM(AC12:AI15))</f>
        <v/>
      </c>
      <c r="AD16" s="271"/>
      <c r="AE16" s="271"/>
      <c r="AF16" s="271"/>
      <c r="AG16" s="271"/>
      <c r="AH16" s="271"/>
      <c r="AI16" s="271"/>
      <c r="AJ16" s="161" t="s">
        <v>20</v>
      </c>
    </row>
    <row r="17" spans="2:36" ht="21" customHeight="1" x14ac:dyDescent="0.15">
      <c r="B17" s="207" t="s">
        <v>16</v>
      </c>
      <c r="C17" s="208"/>
      <c r="D17" s="208"/>
      <c r="E17" s="208"/>
      <c r="F17" s="208"/>
      <c r="G17" s="208"/>
      <c r="H17" s="208"/>
      <c r="I17" s="208"/>
      <c r="J17" s="268" t="s">
        <v>22</v>
      </c>
      <c r="K17" s="266"/>
      <c r="L17" s="213" t="s">
        <v>21</v>
      </c>
      <c r="M17" s="266" t="s">
        <v>23</v>
      </c>
      <c r="N17" s="266"/>
      <c r="O17" s="266"/>
      <c r="P17" s="266"/>
      <c r="Q17" s="155"/>
      <c r="R17" s="17"/>
      <c r="S17" s="268" t="s">
        <v>22</v>
      </c>
      <c r="T17" s="266"/>
      <c r="U17" s="213" t="s">
        <v>21</v>
      </c>
      <c r="V17" s="266" t="s">
        <v>23</v>
      </c>
      <c r="W17" s="266"/>
      <c r="X17" s="266"/>
      <c r="Y17" s="266"/>
      <c r="Z17" s="155"/>
      <c r="AA17" s="17"/>
      <c r="AB17" s="268" t="s">
        <v>22</v>
      </c>
      <c r="AC17" s="266"/>
      <c r="AD17" s="213" t="s">
        <v>21</v>
      </c>
      <c r="AE17" s="266" t="s">
        <v>23</v>
      </c>
      <c r="AF17" s="266"/>
      <c r="AG17" s="266"/>
      <c r="AH17" s="266"/>
      <c r="AI17" s="155"/>
      <c r="AJ17" s="17"/>
    </row>
    <row r="18" spans="2:36" ht="21" customHeight="1" x14ac:dyDescent="0.15">
      <c r="B18" s="230" t="s">
        <v>11</v>
      </c>
      <c r="C18" s="231"/>
      <c r="D18" s="231"/>
      <c r="E18" s="232"/>
      <c r="F18" s="229" t="s">
        <v>12</v>
      </c>
      <c r="G18" s="244"/>
      <c r="H18" s="244"/>
      <c r="I18" s="245"/>
      <c r="J18" s="269"/>
      <c r="K18" s="267"/>
      <c r="L18" s="216"/>
      <c r="M18" s="267"/>
      <c r="N18" s="267"/>
      <c r="O18" s="267"/>
      <c r="P18" s="267"/>
      <c r="Q18" s="156"/>
      <c r="R18" s="19"/>
      <c r="S18" s="269"/>
      <c r="T18" s="267"/>
      <c r="U18" s="216"/>
      <c r="V18" s="267"/>
      <c r="W18" s="267"/>
      <c r="X18" s="267"/>
      <c r="Y18" s="267"/>
      <c r="Z18" s="156"/>
      <c r="AA18" s="19"/>
      <c r="AB18" s="269"/>
      <c r="AC18" s="267"/>
      <c r="AD18" s="216"/>
      <c r="AE18" s="267"/>
      <c r="AF18" s="267"/>
      <c r="AG18" s="267"/>
      <c r="AH18" s="267"/>
      <c r="AI18" s="156"/>
      <c r="AJ18" s="19"/>
    </row>
    <row r="19" spans="2:36" ht="21" customHeight="1" x14ac:dyDescent="0.15">
      <c r="B19" s="247" t="s">
        <v>17</v>
      </c>
      <c r="C19" s="248"/>
      <c r="D19" s="248"/>
      <c r="E19" s="249"/>
      <c r="F19" s="250"/>
      <c r="G19" s="251"/>
      <c r="H19" s="251"/>
      <c r="I19" s="13" t="s">
        <v>20</v>
      </c>
      <c r="J19" s="278" t="str">
        <f t="shared" ref="J19:J24" si="0">IF(F19="","",F19)</f>
        <v/>
      </c>
      <c r="K19" s="279"/>
      <c r="L19" s="152" t="s">
        <v>21</v>
      </c>
      <c r="M19" s="48" t="str">
        <f>IF(F19="","",K9/10)</f>
        <v/>
      </c>
      <c r="N19" s="152" t="s">
        <v>24</v>
      </c>
      <c r="O19" s="279" t="str">
        <f>IF(F19="","",J19*M19)</f>
        <v/>
      </c>
      <c r="P19" s="279"/>
      <c r="Q19" s="279"/>
      <c r="R19" s="8" t="s">
        <v>20</v>
      </c>
      <c r="S19" s="272" t="str">
        <f>IF(AND($T$8&gt;0,F19&gt;0),F19,"")</f>
        <v/>
      </c>
      <c r="T19" s="273"/>
      <c r="U19" s="152" t="s">
        <v>21</v>
      </c>
      <c r="V19" s="46" t="str">
        <f>IF(S19="","",$T$9/10)</f>
        <v/>
      </c>
      <c r="W19" s="152" t="s">
        <v>24</v>
      </c>
      <c r="X19" s="273" t="str">
        <f t="shared" ref="X19:X24" si="1">IF(S19="","",S19*V19)</f>
        <v/>
      </c>
      <c r="Y19" s="273"/>
      <c r="Z19" s="273"/>
      <c r="AA19" s="152" t="s">
        <v>20</v>
      </c>
      <c r="AB19" s="272" t="str">
        <f>IF(AND($AC$8&gt;0,F19&gt;0),F19,"")</f>
        <v/>
      </c>
      <c r="AC19" s="273"/>
      <c r="AD19" s="152" t="s">
        <v>21</v>
      </c>
      <c r="AE19" s="46" t="str">
        <f>IF(AC8="","",AC9/10)</f>
        <v/>
      </c>
      <c r="AF19" s="152" t="s">
        <v>24</v>
      </c>
      <c r="AG19" s="273" t="str">
        <f t="shared" ref="AG19:AG23" si="2">IF(AB19="","",AB19*AE19)</f>
        <v/>
      </c>
      <c r="AH19" s="273"/>
      <c r="AI19" s="273"/>
      <c r="AJ19" s="8" t="s">
        <v>20</v>
      </c>
    </row>
    <row r="20" spans="2:36" ht="21" customHeight="1" x14ac:dyDescent="0.15">
      <c r="B20" s="254" t="s">
        <v>18</v>
      </c>
      <c r="C20" s="255"/>
      <c r="D20" s="255"/>
      <c r="E20" s="256"/>
      <c r="F20" s="257"/>
      <c r="G20" s="258"/>
      <c r="H20" s="258"/>
      <c r="I20" s="25" t="s">
        <v>20</v>
      </c>
      <c r="J20" s="274" t="str">
        <f t="shared" si="0"/>
        <v/>
      </c>
      <c r="K20" s="275"/>
      <c r="L20" s="24" t="s">
        <v>21</v>
      </c>
      <c r="M20" s="49" t="str">
        <f>IF(F20="","",K9/10)</f>
        <v/>
      </c>
      <c r="N20" s="24" t="s">
        <v>24</v>
      </c>
      <c r="O20" s="275" t="str">
        <f>IF(F20="","",J20*M20)</f>
        <v/>
      </c>
      <c r="P20" s="275"/>
      <c r="Q20" s="275"/>
      <c r="R20" s="22" t="s">
        <v>20</v>
      </c>
      <c r="S20" s="276" t="str">
        <f t="shared" ref="S20:S24" si="3">IF(AND($T$8&gt;0,F20&gt;0),F20,"")</f>
        <v/>
      </c>
      <c r="T20" s="277"/>
      <c r="U20" s="24" t="s">
        <v>21</v>
      </c>
      <c r="V20" s="47" t="str">
        <f t="shared" ref="V20:V24" si="4">IF(S20="","",$T$9/10)</f>
        <v/>
      </c>
      <c r="W20" s="24" t="s">
        <v>24</v>
      </c>
      <c r="X20" s="277" t="str">
        <f t="shared" si="1"/>
        <v/>
      </c>
      <c r="Y20" s="277"/>
      <c r="Z20" s="277"/>
      <c r="AA20" s="24" t="s">
        <v>20</v>
      </c>
      <c r="AB20" s="276" t="str">
        <f t="shared" ref="AB20:AB24" si="5">IF(AND($AC$8&gt;0,F20&gt;0),F20,"")</f>
        <v/>
      </c>
      <c r="AC20" s="277"/>
      <c r="AD20" s="24" t="s">
        <v>21</v>
      </c>
      <c r="AE20" s="47" t="str">
        <f>IF(AC8="","",AC9/10)</f>
        <v/>
      </c>
      <c r="AF20" s="24" t="s">
        <v>24</v>
      </c>
      <c r="AG20" s="277" t="str">
        <f t="shared" si="2"/>
        <v/>
      </c>
      <c r="AH20" s="277"/>
      <c r="AI20" s="277"/>
      <c r="AJ20" s="22" t="s">
        <v>20</v>
      </c>
    </row>
    <row r="21" spans="2:36" ht="21" customHeight="1" x14ac:dyDescent="0.15">
      <c r="B21" s="254" t="s">
        <v>179</v>
      </c>
      <c r="C21" s="255"/>
      <c r="D21" s="255"/>
      <c r="E21" s="256"/>
      <c r="F21" s="257">
        <v>16818</v>
      </c>
      <c r="G21" s="258"/>
      <c r="H21" s="258"/>
      <c r="I21" s="25" t="s">
        <v>20</v>
      </c>
      <c r="J21" s="274">
        <f t="shared" si="0"/>
        <v>16818</v>
      </c>
      <c r="K21" s="275"/>
      <c r="L21" s="24" t="s">
        <v>21</v>
      </c>
      <c r="M21" s="49">
        <f>IF(F21="","",K9/10)</f>
        <v>0.8</v>
      </c>
      <c r="N21" s="24" t="s">
        <v>24</v>
      </c>
      <c r="O21" s="275">
        <f>IF(F21="","",J21*M21)</f>
        <v>13454.400000000001</v>
      </c>
      <c r="P21" s="275"/>
      <c r="Q21" s="275"/>
      <c r="R21" s="22" t="s">
        <v>20</v>
      </c>
      <c r="S21" s="276">
        <f t="shared" si="3"/>
        <v>16818</v>
      </c>
      <c r="T21" s="277"/>
      <c r="U21" s="24" t="s">
        <v>21</v>
      </c>
      <c r="V21" s="47">
        <f t="shared" si="4"/>
        <v>0</v>
      </c>
      <c r="W21" s="24" t="s">
        <v>24</v>
      </c>
      <c r="X21" s="277">
        <f t="shared" si="1"/>
        <v>0</v>
      </c>
      <c r="Y21" s="277"/>
      <c r="Z21" s="277"/>
      <c r="AA21" s="24" t="s">
        <v>20</v>
      </c>
      <c r="AB21" s="276" t="str">
        <f>IF(AND($AC$8&gt;0,F21&gt;0),F21,"")</f>
        <v/>
      </c>
      <c r="AC21" s="277"/>
      <c r="AD21" s="24" t="s">
        <v>21</v>
      </c>
      <c r="AE21" s="47" t="str">
        <f>IF(AC8="","",AC9/10)</f>
        <v/>
      </c>
      <c r="AF21" s="24" t="s">
        <v>24</v>
      </c>
      <c r="AG21" s="277" t="str">
        <f>IF(AB21="","",AB21*AE21)</f>
        <v/>
      </c>
      <c r="AH21" s="277"/>
      <c r="AI21" s="277"/>
      <c r="AJ21" s="22" t="s">
        <v>20</v>
      </c>
    </row>
    <row r="22" spans="2:36" ht="21" customHeight="1" x14ac:dyDescent="0.15">
      <c r="B22" s="254"/>
      <c r="C22" s="255"/>
      <c r="D22" s="255"/>
      <c r="E22" s="256"/>
      <c r="F22" s="257"/>
      <c r="G22" s="258"/>
      <c r="H22" s="258"/>
      <c r="I22" s="25" t="s">
        <v>20</v>
      </c>
      <c r="J22" s="274" t="str">
        <f t="shared" si="0"/>
        <v/>
      </c>
      <c r="K22" s="275"/>
      <c r="L22" s="24" t="s">
        <v>21</v>
      </c>
      <c r="M22" s="49" t="str">
        <f>IF(F22="","",K9/10)</f>
        <v/>
      </c>
      <c r="N22" s="24" t="s">
        <v>24</v>
      </c>
      <c r="O22" s="275" t="str">
        <f t="shared" ref="O22:O23" si="6">IF(F22="","",J22*M22)</f>
        <v/>
      </c>
      <c r="P22" s="275"/>
      <c r="Q22" s="275"/>
      <c r="R22" s="22" t="s">
        <v>20</v>
      </c>
      <c r="S22" s="276" t="str">
        <f t="shared" si="3"/>
        <v/>
      </c>
      <c r="T22" s="277"/>
      <c r="U22" s="24" t="s">
        <v>21</v>
      </c>
      <c r="V22" s="47" t="str">
        <f t="shared" si="4"/>
        <v/>
      </c>
      <c r="W22" s="24" t="s">
        <v>24</v>
      </c>
      <c r="X22" s="277" t="str">
        <f t="shared" si="1"/>
        <v/>
      </c>
      <c r="Y22" s="277"/>
      <c r="Z22" s="277"/>
      <c r="AA22" s="24" t="s">
        <v>20</v>
      </c>
      <c r="AB22" s="276" t="str">
        <f t="shared" si="5"/>
        <v/>
      </c>
      <c r="AC22" s="277"/>
      <c r="AD22" s="24" t="s">
        <v>21</v>
      </c>
      <c r="AE22" s="47" t="str">
        <f>IF(AC8="","",AC9/10)</f>
        <v/>
      </c>
      <c r="AF22" s="24" t="s">
        <v>24</v>
      </c>
      <c r="AG22" s="277" t="str">
        <f t="shared" si="2"/>
        <v/>
      </c>
      <c r="AH22" s="277"/>
      <c r="AI22" s="277"/>
      <c r="AJ22" s="22" t="s">
        <v>20</v>
      </c>
    </row>
    <row r="23" spans="2:36" ht="21" customHeight="1" x14ac:dyDescent="0.15">
      <c r="B23" s="254"/>
      <c r="C23" s="255"/>
      <c r="D23" s="255"/>
      <c r="E23" s="256"/>
      <c r="F23" s="257"/>
      <c r="G23" s="258"/>
      <c r="H23" s="258"/>
      <c r="I23" s="25" t="s">
        <v>20</v>
      </c>
      <c r="J23" s="274" t="str">
        <f t="shared" si="0"/>
        <v/>
      </c>
      <c r="K23" s="275"/>
      <c r="L23" s="24" t="s">
        <v>21</v>
      </c>
      <c r="M23" s="49" t="str">
        <f>IF(F23="","",K9/10)</f>
        <v/>
      </c>
      <c r="N23" s="24" t="s">
        <v>24</v>
      </c>
      <c r="O23" s="275" t="str">
        <f t="shared" si="6"/>
        <v/>
      </c>
      <c r="P23" s="275"/>
      <c r="Q23" s="275"/>
      <c r="R23" s="22" t="s">
        <v>20</v>
      </c>
      <c r="S23" s="276" t="str">
        <f t="shared" si="3"/>
        <v/>
      </c>
      <c r="T23" s="277"/>
      <c r="U23" s="24" t="s">
        <v>21</v>
      </c>
      <c r="V23" s="47" t="str">
        <f t="shared" si="4"/>
        <v/>
      </c>
      <c r="W23" s="24" t="s">
        <v>24</v>
      </c>
      <c r="X23" s="277" t="str">
        <f t="shared" si="1"/>
        <v/>
      </c>
      <c r="Y23" s="277"/>
      <c r="Z23" s="277"/>
      <c r="AA23" s="24" t="s">
        <v>20</v>
      </c>
      <c r="AB23" s="276" t="str">
        <f t="shared" si="5"/>
        <v/>
      </c>
      <c r="AC23" s="277"/>
      <c r="AD23" s="24" t="s">
        <v>21</v>
      </c>
      <c r="AE23" s="47" t="str">
        <f>IF(AC8="","",AC9/10)</f>
        <v/>
      </c>
      <c r="AF23" s="24" t="s">
        <v>24</v>
      </c>
      <c r="AG23" s="277" t="str">
        <f t="shared" si="2"/>
        <v/>
      </c>
      <c r="AH23" s="277"/>
      <c r="AI23" s="277"/>
      <c r="AJ23" s="22" t="s">
        <v>20</v>
      </c>
    </row>
    <row r="24" spans="2:36" ht="21" customHeight="1" x14ac:dyDescent="0.15">
      <c r="B24" s="261"/>
      <c r="C24" s="262"/>
      <c r="D24" s="262"/>
      <c r="E24" s="263"/>
      <c r="F24" s="257"/>
      <c r="G24" s="258"/>
      <c r="H24" s="258"/>
      <c r="I24" s="13" t="s">
        <v>20</v>
      </c>
      <c r="J24" s="278" t="str">
        <f t="shared" si="0"/>
        <v/>
      </c>
      <c r="K24" s="279"/>
      <c r="L24" s="152" t="s">
        <v>21</v>
      </c>
      <c r="M24" s="48" t="str">
        <f>IF(F24="","",K9/10)</f>
        <v/>
      </c>
      <c r="N24" s="152" t="s">
        <v>24</v>
      </c>
      <c r="O24" s="279" t="str">
        <f>IF(F24="","",J24*M24)</f>
        <v/>
      </c>
      <c r="P24" s="279"/>
      <c r="Q24" s="279"/>
      <c r="R24" s="8" t="s">
        <v>20</v>
      </c>
      <c r="S24" s="285" t="str">
        <f t="shared" si="3"/>
        <v/>
      </c>
      <c r="T24" s="286"/>
      <c r="U24" s="152" t="s">
        <v>21</v>
      </c>
      <c r="V24" s="46" t="str">
        <f t="shared" si="4"/>
        <v/>
      </c>
      <c r="W24" s="152" t="s">
        <v>24</v>
      </c>
      <c r="X24" s="273" t="str">
        <f t="shared" si="1"/>
        <v/>
      </c>
      <c r="Y24" s="273"/>
      <c r="Z24" s="273"/>
      <c r="AA24" s="152" t="s">
        <v>20</v>
      </c>
      <c r="AB24" s="285" t="str">
        <f t="shared" si="5"/>
        <v/>
      </c>
      <c r="AC24" s="286"/>
      <c r="AD24" s="152" t="s">
        <v>21</v>
      </c>
      <c r="AE24" s="46" t="str">
        <f>IF(AC8="","",AC9/10)</f>
        <v/>
      </c>
      <c r="AF24" s="152" t="s">
        <v>24</v>
      </c>
      <c r="AG24" s="273" t="str">
        <f>IF(AB24="","",AB24*AE24)</f>
        <v/>
      </c>
      <c r="AH24" s="273"/>
      <c r="AI24" s="273"/>
      <c r="AJ24" s="8" t="s">
        <v>20</v>
      </c>
    </row>
    <row r="25" spans="2:36" ht="21" customHeight="1" thickBot="1" x14ac:dyDescent="0.2">
      <c r="B25" s="236" t="s">
        <v>15</v>
      </c>
      <c r="C25" s="237"/>
      <c r="D25" s="237"/>
      <c r="E25" s="237"/>
      <c r="F25" s="237"/>
      <c r="G25" s="237"/>
      <c r="H25" s="237"/>
      <c r="I25" s="237"/>
      <c r="J25" s="26" t="s">
        <v>32</v>
      </c>
      <c r="K25" s="280">
        <f>IF(SUM(O19:Q24)=0,"",SUM(O19:Q24))</f>
        <v>13454.400000000001</v>
      </c>
      <c r="L25" s="281"/>
      <c r="M25" s="281"/>
      <c r="N25" s="281"/>
      <c r="O25" s="281"/>
      <c r="P25" s="281"/>
      <c r="Q25" s="281"/>
      <c r="R25" s="161" t="s">
        <v>20</v>
      </c>
      <c r="S25" s="26" t="s">
        <v>33</v>
      </c>
      <c r="T25" s="282">
        <f>IF(COUNT(X19:Z24)=0,"",SUM(X19:Z24))</f>
        <v>0</v>
      </c>
      <c r="U25" s="283"/>
      <c r="V25" s="283"/>
      <c r="W25" s="283"/>
      <c r="X25" s="283"/>
      <c r="Y25" s="283"/>
      <c r="Z25" s="283"/>
      <c r="AA25" s="160" t="s">
        <v>20</v>
      </c>
      <c r="AB25" s="26" t="s">
        <v>34</v>
      </c>
      <c r="AC25" s="282" t="str">
        <f>IF(COUNT(AG19:AI24)=0,"",SUM(AG19:AI24))</f>
        <v/>
      </c>
      <c r="AD25" s="283"/>
      <c r="AE25" s="283"/>
      <c r="AF25" s="283"/>
      <c r="AG25" s="283"/>
      <c r="AH25" s="283"/>
      <c r="AI25" s="283"/>
      <c r="AJ25" s="161" t="s">
        <v>20</v>
      </c>
    </row>
    <row r="26" spans="2:36" ht="13.5" customHeight="1" x14ac:dyDescent="0.15"/>
    <row r="27" spans="2:36" ht="13.5" customHeight="1" thickBot="1" x14ac:dyDescent="0.2"/>
    <row r="28" spans="2:36" ht="6" customHeight="1" x14ac:dyDescent="0.15">
      <c r="I28" s="41"/>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42"/>
    </row>
    <row r="29" spans="2:36" ht="21" customHeight="1" x14ac:dyDescent="0.15">
      <c r="B29" s="5"/>
      <c r="C29" s="5"/>
      <c r="D29" s="5"/>
      <c r="E29" s="5"/>
      <c r="I29" s="12"/>
      <c r="J29" s="165" t="s">
        <v>3</v>
      </c>
      <c r="K29" s="67"/>
      <c r="L29" s="152" t="s">
        <v>4</v>
      </c>
      <c r="M29" s="67"/>
      <c r="N29" s="5" t="s">
        <v>49</v>
      </c>
      <c r="O29" s="5"/>
      <c r="P29" s="5"/>
      <c r="Q29" s="5"/>
      <c r="R29" s="5"/>
      <c r="S29" s="5"/>
      <c r="T29" s="5"/>
      <c r="U29" s="5"/>
      <c r="V29" s="5"/>
      <c r="W29" s="5"/>
      <c r="X29" s="5"/>
      <c r="Y29" s="5"/>
      <c r="Z29" s="5"/>
      <c r="AA29" s="5"/>
      <c r="AB29" s="5"/>
      <c r="AC29" s="5"/>
      <c r="AD29" s="5"/>
      <c r="AE29" s="5"/>
      <c r="AF29" s="5"/>
      <c r="AG29" s="5"/>
      <c r="AH29" s="5"/>
      <c r="AI29" s="5"/>
      <c r="AJ29" s="43"/>
    </row>
    <row r="30" spans="2:36" ht="9" customHeight="1" x14ac:dyDescent="0.15">
      <c r="B30" s="5"/>
      <c r="C30" s="5"/>
      <c r="D30" s="5"/>
      <c r="E30" s="5"/>
      <c r="I30" s="12"/>
      <c r="J30" s="5"/>
      <c r="K30" s="5"/>
      <c r="L30" s="5"/>
      <c r="M30" s="5"/>
      <c r="N30" s="5"/>
      <c r="O30" s="5"/>
      <c r="P30" s="5"/>
      <c r="Q30" s="5"/>
      <c r="R30" s="5"/>
      <c r="S30" s="5"/>
      <c r="T30" s="5"/>
      <c r="U30" s="5"/>
      <c r="V30" s="5"/>
      <c r="W30" s="5"/>
      <c r="X30" s="5"/>
      <c r="Y30" s="5"/>
      <c r="Z30" s="5"/>
      <c r="AA30" s="5"/>
      <c r="AB30" s="5"/>
      <c r="AC30" s="5"/>
      <c r="AD30" s="5"/>
      <c r="AE30" s="5"/>
      <c r="AF30" s="5"/>
      <c r="AG30" s="5"/>
      <c r="AH30" s="5"/>
      <c r="AI30" s="5"/>
      <c r="AJ30" s="43"/>
    </row>
    <row r="31" spans="2:36" ht="21" customHeight="1" x14ac:dyDescent="0.15">
      <c r="B31" s="5"/>
      <c r="C31" s="5"/>
      <c r="D31" s="5"/>
      <c r="E31" s="5"/>
      <c r="I31" s="12"/>
      <c r="J31" s="165" t="s">
        <v>212</v>
      </c>
      <c r="K31" s="67"/>
      <c r="L31" s="152" t="s">
        <v>4</v>
      </c>
      <c r="M31" s="67"/>
      <c r="N31" s="152" t="s">
        <v>48</v>
      </c>
      <c r="O31" s="67"/>
      <c r="P31" s="152" t="s">
        <v>5</v>
      </c>
      <c r="R31" s="5"/>
      <c r="S31" s="5"/>
      <c r="T31" s="214" t="s">
        <v>51</v>
      </c>
      <c r="U31" s="214"/>
      <c r="V31" s="214"/>
      <c r="W31" s="214"/>
      <c r="Z31" s="284" t="s">
        <v>52</v>
      </c>
      <c r="AA31" s="284"/>
      <c r="AB31" s="67"/>
      <c r="AC31" s="67"/>
      <c r="AD31" s="67"/>
      <c r="AE31" s="67"/>
      <c r="AF31" s="67"/>
      <c r="AG31" s="67"/>
      <c r="AH31" s="5"/>
      <c r="AI31" s="5"/>
      <c r="AJ31" s="43"/>
    </row>
    <row r="32" spans="2:36" ht="21" customHeight="1" x14ac:dyDescent="0.15">
      <c r="B32" s="5"/>
      <c r="C32" s="5"/>
      <c r="D32" s="5"/>
      <c r="E32" s="5"/>
      <c r="I32" s="12"/>
      <c r="J32" s="5"/>
      <c r="K32" s="5"/>
      <c r="L32" s="5"/>
      <c r="M32" s="5"/>
      <c r="N32" s="5"/>
      <c r="O32" s="5"/>
      <c r="P32" s="5"/>
      <c r="Q32" s="5"/>
      <c r="R32" s="5"/>
      <c r="S32" s="5"/>
      <c r="T32" s="214"/>
      <c r="U32" s="214"/>
      <c r="V32" s="214"/>
      <c r="W32" s="214"/>
      <c r="Z32" s="284" t="s">
        <v>53</v>
      </c>
      <c r="AA32" s="284"/>
      <c r="AB32" s="67"/>
      <c r="AC32" s="67"/>
      <c r="AD32" s="67"/>
      <c r="AE32" s="67"/>
      <c r="AF32" s="68"/>
      <c r="AG32" s="67"/>
      <c r="AH32" s="5"/>
      <c r="AI32" s="152" t="s">
        <v>54</v>
      </c>
      <c r="AJ32" s="43"/>
    </row>
    <row r="33" spans="1:38" ht="6" customHeight="1" thickBot="1" x14ac:dyDescent="0.2">
      <c r="B33" s="5"/>
      <c r="C33" s="5"/>
      <c r="D33" s="5"/>
      <c r="E33" s="5"/>
      <c r="I33" s="44"/>
      <c r="J33" s="9"/>
      <c r="K33" s="9"/>
      <c r="L33" s="9"/>
      <c r="M33" s="9"/>
      <c r="N33" s="9"/>
      <c r="O33" s="9"/>
      <c r="P33" s="9"/>
      <c r="Q33" s="9"/>
      <c r="R33" s="9"/>
      <c r="S33" s="9"/>
      <c r="T33" s="9"/>
      <c r="U33" s="9"/>
      <c r="V33" s="9"/>
      <c r="W33" s="9"/>
      <c r="X33" s="9"/>
      <c r="Y33" s="9"/>
      <c r="Z33" s="9"/>
      <c r="AA33" s="9"/>
      <c r="AB33" s="9"/>
      <c r="AC33" s="9"/>
      <c r="AD33" s="9"/>
      <c r="AE33" s="9"/>
      <c r="AF33" s="9"/>
      <c r="AG33" s="9"/>
      <c r="AH33" s="9"/>
      <c r="AI33" s="9"/>
      <c r="AJ33" s="45"/>
    </row>
    <row r="35" spans="1:38" ht="21" customHeight="1" thickBo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8" ht="21" customHeight="1" thickTop="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8" ht="2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144"/>
      <c r="AE37" s="144"/>
      <c r="AF37" s="144"/>
      <c r="AG37" s="144"/>
      <c r="AH37" s="144"/>
      <c r="AI37" s="144"/>
      <c r="AJ37" s="144"/>
      <c r="AK37" s="5"/>
    </row>
    <row r="38" spans="1:38" ht="2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144"/>
      <c r="AE38" s="144"/>
      <c r="AF38" s="144"/>
      <c r="AG38" s="144"/>
      <c r="AH38" s="144"/>
      <c r="AI38" s="144"/>
      <c r="AJ38" s="144"/>
      <c r="AK38" s="5"/>
    </row>
    <row r="39" spans="1:38" ht="21" customHeight="1" x14ac:dyDescent="0.15">
      <c r="B39" s="53"/>
      <c r="C39" s="53"/>
      <c r="D39" s="53"/>
      <c r="E39" s="53"/>
      <c r="F39" s="51"/>
      <c r="G39" s="51"/>
      <c r="H39" s="51"/>
      <c r="J39" s="52"/>
      <c r="K39" s="52"/>
      <c r="L39" s="52"/>
      <c r="M39" s="52"/>
      <c r="N39" s="287" t="s">
        <v>56</v>
      </c>
      <c r="O39" s="287"/>
      <c r="P39" s="287"/>
      <c r="Q39" s="287"/>
      <c r="R39" s="287"/>
      <c r="S39" s="287"/>
      <c r="T39" s="287"/>
      <c r="U39" s="287"/>
      <c r="V39" s="287"/>
      <c r="W39" s="287"/>
      <c r="X39" s="287"/>
      <c r="Y39" s="287"/>
      <c r="Z39" s="52"/>
      <c r="AA39" s="52"/>
      <c r="AB39" s="52"/>
    </row>
    <row r="40" spans="1:38" ht="21" customHeight="1" thickBot="1" x14ac:dyDescent="0.2"/>
    <row r="41" spans="1:38" ht="21" customHeight="1" x14ac:dyDescent="0.15">
      <c r="B41" s="288" t="s">
        <v>25</v>
      </c>
      <c r="C41" s="289"/>
      <c r="D41" s="289"/>
      <c r="E41" s="290"/>
      <c r="F41" s="297" t="s">
        <v>10</v>
      </c>
      <c r="G41" s="206"/>
      <c r="H41" s="206"/>
      <c r="I41" s="298"/>
      <c r="J41" s="27" t="s">
        <v>35</v>
      </c>
      <c r="K41" s="28"/>
      <c r="L41" s="28"/>
      <c r="M41" s="299">
        <f>IF(K8="","",ROUNDDOWN(K16/K8,2))</f>
        <v>14928.85</v>
      </c>
      <c r="N41" s="299"/>
      <c r="O41" s="299"/>
      <c r="P41" s="299"/>
      <c r="Q41" s="299"/>
      <c r="R41" s="157" t="s">
        <v>20</v>
      </c>
      <c r="S41" s="35" t="s">
        <v>38</v>
      </c>
      <c r="T41" s="28"/>
      <c r="U41" s="28"/>
      <c r="V41" s="300">
        <f>IF(T8="","",ROUNDDOWN(T16/T8,2))</f>
        <v>0</v>
      </c>
      <c r="W41" s="300"/>
      <c r="X41" s="300"/>
      <c r="Y41" s="300"/>
      <c r="Z41" s="300"/>
      <c r="AA41" s="164" t="s">
        <v>20</v>
      </c>
      <c r="AB41" s="27" t="s">
        <v>41</v>
      </c>
      <c r="AC41" s="28"/>
      <c r="AD41" s="28"/>
      <c r="AE41" s="300" t="str">
        <f>IF(AC8="","",ROUNDDOWN(AC16/AC8,2))</f>
        <v/>
      </c>
      <c r="AF41" s="300"/>
      <c r="AG41" s="300"/>
      <c r="AH41" s="300"/>
      <c r="AI41" s="300"/>
      <c r="AJ41" s="164" t="s">
        <v>20</v>
      </c>
    </row>
    <row r="42" spans="1:38" ht="21" customHeight="1" x14ac:dyDescent="0.15">
      <c r="B42" s="291"/>
      <c r="C42" s="292"/>
      <c r="D42" s="292"/>
      <c r="E42" s="293"/>
      <c r="F42" s="301" t="s">
        <v>16</v>
      </c>
      <c r="G42" s="302"/>
      <c r="H42" s="302"/>
      <c r="I42" s="303"/>
      <c r="J42" s="33" t="s">
        <v>36</v>
      </c>
      <c r="K42" s="30"/>
      <c r="L42" s="30"/>
      <c r="M42" s="315">
        <f>IF(K8="","",ROUNDDOWN(K25/22,2))</f>
        <v>611.55999999999995</v>
      </c>
      <c r="N42" s="315"/>
      <c r="O42" s="315"/>
      <c r="P42" s="315"/>
      <c r="Q42" s="315"/>
      <c r="R42" s="31" t="s">
        <v>20</v>
      </c>
      <c r="S42" s="36" t="s">
        <v>39</v>
      </c>
      <c r="T42" s="30"/>
      <c r="U42" s="30"/>
      <c r="V42" s="316">
        <f>IF(T8="","",ROUNDDOWN(T25/22,2))</f>
        <v>0</v>
      </c>
      <c r="W42" s="316"/>
      <c r="X42" s="316"/>
      <c r="Y42" s="316"/>
      <c r="Z42" s="316"/>
      <c r="AA42" s="32" t="s">
        <v>20</v>
      </c>
      <c r="AB42" s="33" t="s">
        <v>42</v>
      </c>
      <c r="AC42" s="30"/>
      <c r="AD42" s="30"/>
      <c r="AE42" s="316" t="str">
        <f>IF(AC8="","",ROUNDDOWN(AC25/22,2))</f>
        <v/>
      </c>
      <c r="AF42" s="316"/>
      <c r="AG42" s="316"/>
      <c r="AH42" s="316"/>
      <c r="AI42" s="316"/>
      <c r="AJ42" s="32" t="s">
        <v>20</v>
      </c>
    </row>
    <row r="43" spans="1:38" ht="21" customHeight="1" thickBot="1" x14ac:dyDescent="0.2">
      <c r="B43" s="294"/>
      <c r="C43" s="295"/>
      <c r="D43" s="295"/>
      <c r="E43" s="296"/>
      <c r="F43" s="317" t="s">
        <v>15</v>
      </c>
      <c r="G43" s="237"/>
      <c r="H43" s="237"/>
      <c r="I43" s="238"/>
      <c r="J43" s="34" t="s">
        <v>37</v>
      </c>
      <c r="K43" s="9"/>
      <c r="L43" s="9"/>
      <c r="M43" s="318">
        <f>IF(K8="","",(ROUNDDOWN(M41+M42,0)))</f>
        <v>15540</v>
      </c>
      <c r="N43" s="318"/>
      <c r="O43" s="318"/>
      <c r="P43" s="318"/>
      <c r="Q43" s="318"/>
      <c r="R43" s="10" t="s">
        <v>20</v>
      </c>
      <c r="S43" s="37" t="s">
        <v>40</v>
      </c>
      <c r="T43" s="9"/>
      <c r="U43" s="9"/>
      <c r="V43" s="319">
        <f>IF(T8="","",(ROUNDDOWN(V41+V42,0)))</f>
        <v>0</v>
      </c>
      <c r="W43" s="319"/>
      <c r="X43" s="319"/>
      <c r="Y43" s="319"/>
      <c r="Z43" s="319"/>
      <c r="AA43" s="11" t="s">
        <v>20</v>
      </c>
      <c r="AB43" s="34" t="s">
        <v>43</v>
      </c>
      <c r="AC43" s="9"/>
      <c r="AD43" s="9"/>
      <c r="AE43" s="319" t="str">
        <f>IF(AC8="","",(ROUNDDOWN(AE41+AE42,0)))</f>
        <v/>
      </c>
      <c r="AF43" s="319"/>
      <c r="AG43" s="319"/>
      <c r="AH43" s="319"/>
      <c r="AI43" s="319"/>
      <c r="AJ43" s="11" t="s">
        <v>20</v>
      </c>
    </row>
    <row r="45" spans="1:38" ht="21" customHeight="1" x14ac:dyDescent="0.15">
      <c r="B45" s="304" t="s">
        <v>101</v>
      </c>
      <c r="C45" s="304"/>
      <c r="D45" s="305">
        <v>0</v>
      </c>
      <c r="E45" s="306"/>
      <c r="F45" s="307"/>
      <c r="I45" s="54" t="s">
        <v>57</v>
      </c>
      <c r="J45" s="54"/>
      <c r="K45" s="54"/>
      <c r="L45" s="54"/>
    </row>
    <row r="46" spans="1:38" ht="21" customHeight="1" thickBot="1" x14ac:dyDescent="0.2">
      <c r="B46" s="308" t="s">
        <v>100</v>
      </c>
      <c r="C46" s="308"/>
      <c r="D46" s="309">
        <f>IF(D45="","",ROUNDDOWN(D45/264,0))</f>
        <v>0</v>
      </c>
      <c r="E46" s="310"/>
      <c r="F46" s="311"/>
      <c r="J46" s="1" t="s">
        <v>208</v>
      </c>
      <c r="Q46" s="1" t="s">
        <v>75</v>
      </c>
    </row>
    <row r="47" spans="1:38" ht="21" customHeight="1" thickTop="1" thickBot="1" x14ac:dyDescent="0.2">
      <c r="B47" s="312" t="s">
        <v>102</v>
      </c>
      <c r="C47" s="313"/>
      <c r="D47" s="314" t="s">
        <v>103</v>
      </c>
      <c r="E47" s="314"/>
      <c r="F47" s="314"/>
      <c r="I47" s="55" t="s">
        <v>58</v>
      </c>
      <c r="J47" s="320">
        <v>530000</v>
      </c>
      <c r="K47" s="320"/>
      <c r="L47" s="320"/>
      <c r="M47" s="1" t="s">
        <v>72</v>
      </c>
      <c r="N47" s="1" t="s">
        <v>61</v>
      </c>
      <c r="O47" s="321" t="s">
        <v>74</v>
      </c>
      <c r="P47" s="321"/>
      <c r="Q47" s="321"/>
      <c r="R47" s="322">
        <f>IF(J47="","",ROUND(J47/22,-1))</f>
        <v>24090</v>
      </c>
      <c r="S47" s="323"/>
      <c r="T47" s="149" t="s">
        <v>59</v>
      </c>
      <c r="V47" s="57" t="s">
        <v>60</v>
      </c>
    </row>
    <row r="48" spans="1:38" ht="21" customHeight="1" thickTop="1" x14ac:dyDescent="0.15">
      <c r="B48" s="324">
        <f>IF(D45="","",IF(R49&gt;D46,K8,0))</f>
        <v>7</v>
      </c>
      <c r="C48" s="324"/>
      <c r="D48" s="325">
        <f>IF(D45="",0,D46*K8)</f>
        <v>0</v>
      </c>
      <c r="E48" s="325"/>
      <c r="F48" s="325"/>
      <c r="J48" s="1" t="s">
        <v>71</v>
      </c>
      <c r="Q48" s="1" t="s">
        <v>98</v>
      </c>
      <c r="AE48" s="69" t="s">
        <v>104</v>
      </c>
      <c r="AF48" s="70"/>
      <c r="AG48" s="70"/>
      <c r="AH48" s="70"/>
      <c r="AI48" s="70"/>
      <c r="AJ48" s="71"/>
      <c r="AK48" s="72"/>
      <c r="AL48" s="5"/>
    </row>
    <row r="49" spans="2:38" ht="21" customHeight="1" x14ac:dyDescent="0.15">
      <c r="B49" s="324">
        <f>IF(D45="","",IF(R49&gt;D46,T8,0))</f>
        <v>16</v>
      </c>
      <c r="C49" s="324"/>
      <c r="D49" s="325">
        <f>IF(D45="",0,D46*T8)</f>
        <v>0</v>
      </c>
      <c r="E49" s="325"/>
      <c r="F49" s="325"/>
      <c r="I49" s="55" t="s">
        <v>58</v>
      </c>
      <c r="J49" s="322">
        <f>R47</f>
        <v>24090</v>
      </c>
      <c r="K49" s="323"/>
      <c r="L49" s="323"/>
      <c r="M49" s="1" t="s">
        <v>72</v>
      </c>
      <c r="N49" s="1" t="s">
        <v>64</v>
      </c>
      <c r="O49" s="321" t="s">
        <v>76</v>
      </c>
      <c r="P49" s="321"/>
      <c r="Q49" s="321"/>
      <c r="R49" s="322">
        <f>IF(J49="","",ROUND(J49*2/3,0))</f>
        <v>16060</v>
      </c>
      <c r="S49" s="323"/>
      <c r="T49" s="149" t="s">
        <v>59</v>
      </c>
      <c r="V49" s="58" t="s">
        <v>99</v>
      </c>
      <c r="AE49" s="76" t="s">
        <v>105</v>
      </c>
      <c r="AF49" s="5"/>
      <c r="AG49" s="5"/>
      <c r="AH49" s="5"/>
      <c r="AI49" s="5"/>
      <c r="AJ49" s="73"/>
      <c r="AK49" s="72"/>
      <c r="AL49" s="5"/>
    </row>
    <row r="50" spans="2:38" ht="21" customHeight="1" x14ac:dyDescent="0.15">
      <c r="B50" s="324">
        <f>IF(D45="","",IF(R49&gt;D46,AC8,0))</f>
        <v>0</v>
      </c>
      <c r="C50" s="324"/>
      <c r="D50" s="325">
        <f>IF(D45="",0,D46*AC8)</f>
        <v>0</v>
      </c>
      <c r="E50" s="325"/>
      <c r="F50" s="325"/>
      <c r="I50" s="54" t="s">
        <v>109</v>
      </c>
      <c r="P50" s="54" t="s">
        <v>62</v>
      </c>
      <c r="Y50" s="54" t="s">
        <v>63</v>
      </c>
      <c r="AE50" s="76" t="s">
        <v>108</v>
      </c>
      <c r="AF50" s="5"/>
      <c r="AG50" s="5"/>
      <c r="AH50" s="5"/>
      <c r="AI50" s="5"/>
      <c r="AJ50" s="73"/>
      <c r="AK50" s="72"/>
      <c r="AL50" s="5"/>
    </row>
    <row r="51" spans="2:38" ht="21" customHeight="1" x14ac:dyDescent="0.15">
      <c r="I51" s="55" t="s">
        <v>58</v>
      </c>
      <c r="J51" s="1" t="s">
        <v>77</v>
      </c>
      <c r="K51" s="333">
        <f>M43</f>
        <v>15540</v>
      </c>
      <c r="L51" s="334"/>
      <c r="M51" s="1" t="s">
        <v>80</v>
      </c>
      <c r="P51" s="330" t="s">
        <v>83</v>
      </c>
      <c r="Q51" s="330"/>
      <c r="R51" s="330"/>
      <c r="S51" s="55" t="s">
        <v>58</v>
      </c>
      <c r="T51" s="1">
        <f>IF(K51="","",IF(R49&gt;K51,K8,0))</f>
        <v>7</v>
      </c>
      <c r="U51" s="1" t="s">
        <v>84</v>
      </c>
      <c r="Y51" s="331" t="s">
        <v>87</v>
      </c>
      <c r="Z51" s="331"/>
      <c r="AA51" s="1" t="s">
        <v>65</v>
      </c>
      <c r="AB51" s="332">
        <f>IF(K51="","",K51*T51)</f>
        <v>108780</v>
      </c>
      <c r="AC51" s="332"/>
      <c r="AD51" s="1" t="s">
        <v>66</v>
      </c>
      <c r="AE51" s="72"/>
      <c r="AF51" s="326">
        <f>IF(K51="","",IF(K51&gt;=D46,IF(K9=0,IF(AB51&gt;=D53,D53,AB51),AB51),D48))</f>
        <v>108780</v>
      </c>
      <c r="AG51" s="326"/>
      <c r="AH51" s="326"/>
      <c r="AI51" s="5" t="s">
        <v>66</v>
      </c>
      <c r="AJ51" s="73"/>
      <c r="AK51" s="72"/>
      <c r="AL51" s="5"/>
    </row>
    <row r="52" spans="2:38" ht="21" customHeight="1" x14ac:dyDescent="0.15">
      <c r="B52" s="327" t="s">
        <v>110</v>
      </c>
      <c r="C52" s="234"/>
      <c r="D52" s="234"/>
      <c r="E52" s="234"/>
      <c r="F52" s="328"/>
      <c r="I52" s="55" t="s">
        <v>58</v>
      </c>
      <c r="J52" s="1" t="s">
        <v>78</v>
      </c>
      <c r="K52" s="329">
        <f>V43</f>
        <v>0</v>
      </c>
      <c r="L52" s="329"/>
      <c r="M52" s="1" t="s">
        <v>81</v>
      </c>
      <c r="P52" s="330" t="s">
        <v>85</v>
      </c>
      <c r="Q52" s="330"/>
      <c r="R52" s="330"/>
      <c r="S52" s="55" t="s">
        <v>58</v>
      </c>
      <c r="T52" s="1">
        <f>IF(K52="","",IF(R49&gt;K52,T8,0))</f>
        <v>16</v>
      </c>
      <c r="U52" s="1" t="s">
        <v>89</v>
      </c>
      <c r="Y52" s="331" t="s">
        <v>88</v>
      </c>
      <c r="Z52" s="331"/>
      <c r="AA52" s="1" t="s">
        <v>65</v>
      </c>
      <c r="AB52" s="332">
        <f>IF(K52="","",K52*T52)</f>
        <v>0</v>
      </c>
      <c r="AC52" s="332"/>
      <c r="AD52" s="1" t="s">
        <v>66</v>
      </c>
      <c r="AE52" s="72"/>
      <c r="AF52" s="326">
        <f>IF(K52="","",IF(K52&gt;=D46,IF(T9=0,IF(AB52&gt;=D54,D54,AB52),AB52),D49))</f>
        <v>0</v>
      </c>
      <c r="AG52" s="326"/>
      <c r="AH52" s="326"/>
      <c r="AI52" s="5" t="s">
        <v>66</v>
      </c>
      <c r="AJ52" s="73"/>
      <c r="AK52" s="72"/>
      <c r="AL52" s="5"/>
    </row>
    <row r="53" spans="2:38" ht="21" customHeight="1" x14ac:dyDescent="0.15">
      <c r="B53" s="304" t="s">
        <v>111</v>
      </c>
      <c r="C53" s="304"/>
      <c r="D53" s="325">
        <f>K25</f>
        <v>13454.400000000001</v>
      </c>
      <c r="E53" s="340"/>
      <c r="F53" s="340"/>
      <c r="I53" s="55" t="s">
        <v>58</v>
      </c>
      <c r="J53" s="1" t="s">
        <v>79</v>
      </c>
      <c r="K53" s="333" t="str">
        <f>AE43</f>
        <v/>
      </c>
      <c r="L53" s="334"/>
      <c r="M53" s="1" t="s">
        <v>82</v>
      </c>
      <c r="P53" s="343" t="s">
        <v>86</v>
      </c>
      <c r="Q53" s="343"/>
      <c r="R53" s="343"/>
      <c r="S53" s="62" t="s">
        <v>58</v>
      </c>
      <c r="T53" s="59" t="str">
        <f>IF(K53="","",IF(R49&gt;K53,AC8,0))</f>
        <v/>
      </c>
      <c r="U53" s="59" t="s">
        <v>90</v>
      </c>
      <c r="V53" s="59"/>
      <c r="Y53" s="344" t="s">
        <v>91</v>
      </c>
      <c r="Z53" s="344"/>
      <c r="AA53" s="59" t="s">
        <v>65</v>
      </c>
      <c r="AB53" s="332" t="str">
        <f>IF(K53="","",K53*T53)</f>
        <v/>
      </c>
      <c r="AC53" s="332"/>
      <c r="AD53" s="1" t="s">
        <v>66</v>
      </c>
      <c r="AE53" s="72"/>
      <c r="AF53" s="339" t="str">
        <f>IF(K53="","",IF(K53&gt;=D46,IF(AC9=0,IF(AB53&gt;=D55,D55,AB53),AB53),D50))</f>
        <v/>
      </c>
      <c r="AG53" s="339"/>
      <c r="AH53" s="339"/>
      <c r="AI53" s="5" t="s">
        <v>66</v>
      </c>
      <c r="AJ53" s="73"/>
      <c r="AK53" s="72"/>
      <c r="AL53" s="5"/>
    </row>
    <row r="54" spans="2:38" ht="21" customHeight="1" thickBot="1" x14ac:dyDescent="0.2">
      <c r="B54" s="304" t="s">
        <v>112</v>
      </c>
      <c r="C54" s="304"/>
      <c r="D54" s="325">
        <f>T25</f>
        <v>0</v>
      </c>
      <c r="E54" s="340"/>
      <c r="F54" s="340"/>
      <c r="R54" s="55" t="s">
        <v>67</v>
      </c>
      <c r="S54" s="55" t="s">
        <v>70</v>
      </c>
      <c r="T54" s="1">
        <f>IF(J47="","",SUM(T51:T53))</f>
        <v>23</v>
      </c>
      <c r="U54" s="1" t="s">
        <v>92</v>
      </c>
      <c r="AA54" s="150" t="s">
        <v>67</v>
      </c>
      <c r="AB54" s="341">
        <f>IF(J47="","",SUM(AB51:AB53))</f>
        <v>108780</v>
      </c>
      <c r="AC54" s="341" t="str">
        <f t="shared" ref="AC54" si="7">IF(S47="","",SUM(AC51:AC53))</f>
        <v/>
      </c>
      <c r="AD54" s="1" t="s">
        <v>66</v>
      </c>
      <c r="AE54" s="74" t="s">
        <v>67</v>
      </c>
      <c r="AF54" s="342">
        <f>IF(J49="","",SUM(AF51:AH53))</f>
        <v>108780</v>
      </c>
      <c r="AG54" s="342"/>
      <c r="AH54" s="342"/>
      <c r="AI54" s="50" t="s">
        <v>106</v>
      </c>
      <c r="AJ54" s="75"/>
      <c r="AK54" s="72"/>
      <c r="AL54" s="5"/>
    </row>
    <row r="55" spans="2:38" ht="21" customHeight="1" thickTop="1" x14ac:dyDescent="0.15">
      <c r="B55" s="304" t="s">
        <v>113</v>
      </c>
      <c r="C55" s="304"/>
      <c r="D55" s="325" t="str">
        <f>AC25</f>
        <v/>
      </c>
      <c r="E55" s="340"/>
      <c r="F55" s="340"/>
      <c r="I55" s="54" t="s">
        <v>93</v>
      </c>
    </row>
    <row r="56" spans="2:38" ht="21" customHeight="1" x14ac:dyDescent="0.15">
      <c r="J56" s="1" t="s">
        <v>97</v>
      </c>
      <c r="M56" s="1" t="s">
        <v>96</v>
      </c>
      <c r="R56" s="1" t="s">
        <v>68</v>
      </c>
      <c r="V56" s="1" t="s">
        <v>69</v>
      </c>
    </row>
    <row r="57" spans="2:38" ht="21" customHeight="1" thickBot="1" x14ac:dyDescent="0.2">
      <c r="I57" s="55" t="s">
        <v>58</v>
      </c>
      <c r="J57" s="335">
        <f>R49</f>
        <v>16060</v>
      </c>
      <c r="K57" s="336"/>
      <c r="L57" s="1" t="s">
        <v>66</v>
      </c>
      <c r="M57" s="91" t="s">
        <v>94</v>
      </c>
      <c r="N57" s="336">
        <f>T54</f>
        <v>23</v>
      </c>
      <c r="O57" s="336"/>
      <c r="P57" s="1" t="s">
        <v>95</v>
      </c>
      <c r="Q57" s="91" t="s">
        <v>73</v>
      </c>
      <c r="R57" s="337">
        <f>AF54</f>
        <v>108780</v>
      </c>
      <c r="S57" s="337"/>
      <c r="T57" s="1" t="s">
        <v>66</v>
      </c>
      <c r="U57" s="1" t="s">
        <v>65</v>
      </c>
      <c r="V57" s="338">
        <f>IF(J57*N57-R57&lt;=0,0,J57*N57-R57)</f>
        <v>260600</v>
      </c>
      <c r="W57" s="338"/>
      <c r="X57" s="338"/>
      <c r="Y57" s="61" t="s">
        <v>66</v>
      </c>
    </row>
  </sheetData>
  <mergeCells count="198">
    <mergeCell ref="J57:K57"/>
    <mergeCell ref="N57:O57"/>
    <mergeCell ref="R57:S57"/>
    <mergeCell ref="V57:X57"/>
    <mergeCell ref="AF53:AH53"/>
    <mergeCell ref="B54:C54"/>
    <mergeCell ref="D54:F54"/>
    <mergeCell ref="AB54:AC54"/>
    <mergeCell ref="AF54:AH54"/>
    <mergeCell ref="B55:C55"/>
    <mergeCell ref="D55:F55"/>
    <mergeCell ref="B53:C53"/>
    <mergeCell ref="D53:F53"/>
    <mergeCell ref="K53:L53"/>
    <mergeCell ref="P53:R53"/>
    <mergeCell ref="Y53:Z53"/>
    <mergeCell ref="AB53:AC53"/>
    <mergeCell ref="AF51:AH51"/>
    <mergeCell ref="B52:F52"/>
    <mergeCell ref="K52:L52"/>
    <mergeCell ref="P52:R52"/>
    <mergeCell ref="Y52:Z52"/>
    <mergeCell ref="AB52:AC52"/>
    <mergeCell ref="AF52:AH52"/>
    <mergeCell ref="B50:C50"/>
    <mergeCell ref="D50:F50"/>
    <mergeCell ref="K51:L51"/>
    <mergeCell ref="P51:R51"/>
    <mergeCell ref="Y51:Z51"/>
    <mergeCell ref="AB51:AC51"/>
    <mergeCell ref="R47:S47"/>
    <mergeCell ref="B48:C48"/>
    <mergeCell ref="D48:F48"/>
    <mergeCell ref="B49:C49"/>
    <mergeCell ref="D49:F49"/>
    <mergeCell ref="J49:L49"/>
    <mergeCell ref="O49:Q49"/>
    <mergeCell ref="R49:S49"/>
    <mergeCell ref="B46:C46"/>
    <mergeCell ref="D46:F46"/>
    <mergeCell ref="B47:C47"/>
    <mergeCell ref="D47:F47"/>
    <mergeCell ref="J47:L47"/>
    <mergeCell ref="O47:Q47"/>
    <mergeCell ref="F43:I43"/>
    <mergeCell ref="M43:Q43"/>
    <mergeCell ref="V43:Z43"/>
    <mergeCell ref="AE43:AI43"/>
    <mergeCell ref="B45:C45"/>
    <mergeCell ref="D45:F45"/>
    <mergeCell ref="N39:Y39"/>
    <mergeCell ref="B41:E43"/>
    <mergeCell ref="F41:I41"/>
    <mergeCell ref="M41:Q41"/>
    <mergeCell ref="V41:Z41"/>
    <mergeCell ref="AE41:AI41"/>
    <mergeCell ref="F42:I42"/>
    <mergeCell ref="M42:Q42"/>
    <mergeCell ref="V42:Z42"/>
    <mergeCell ref="AE42:AI42"/>
    <mergeCell ref="B25:I25"/>
    <mergeCell ref="K25:Q25"/>
    <mergeCell ref="T25:Z25"/>
    <mergeCell ref="AC25:AI25"/>
    <mergeCell ref="T31:W32"/>
    <mergeCell ref="Z31:AA31"/>
    <mergeCell ref="Z32:AA32"/>
    <mergeCell ref="AB23:AC23"/>
    <mergeCell ref="AG23:AI23"/>
    <mergeCell ref="B24:E24"/>
    <mergeCell ref="F24:H24"/>
    <mergeCell ref="J24:K24"/>
    <mergeCell ref="O24:Q24"/>
    <mergeCell ref="S24:T24"/>
    <mergeCell ref="X24:Z24"/>
    <mergeCell ref="AB24:AC24"/>
    <mergeCell ref="AG24:AI24"/>
    <mergeCell ref="B23:E23"/>
    <mergeCell ref="F23:H23"/>
    <mergeCell ref="J23:K23"/>
    <mergeCell ref="O23:Q23"/>
    <mergeCell ref="S23:T23"/>
    <mergeCell ref="X23:Z23"/>
    <mergeCell ref="AB21:AC21"/>
    <mergeCell ref="AG21:AI21"/>
    <mergeCell ref="B22:E22"/>
    <mergeCell ref="F22:H22"/>
    <mergeCell ref="J22:K22"/>
    <mergeCell ref="O22:Q22"/>
    <mergeCell ref="S22:T22"/>
    <mergeCell ref="X22:Z22"/>
    <mergeCell ref="AB22:AC22"/>
    <mergeCell ref="AG22:AI22"/>
    <mergeCell ref="B21:E21"/>
    <mergeCell ref="F21:H21"/>
    <mergeCell ref="J21:K21"/>
    <mergeCell ref="O21:Q21"/>
    <mergeCell ref="S21:T21"/>
    <mergeCell ref="X21:Z21"/>
    <mergeCell ref="AB19:AC19"/>
    <mergeCell ref="AG19:AI19"/>
    <mergeCell ref="B20:E20"/>
    <mergeCell ref="F20:H20"/>
    <mergeCell ref="J20:K20"/>
    <mergeCell ref="O20:Q20"/>
    <mergeCell ref="S20:T20"/>
    <mergeCell ref="X20:Z20"/>
    <mergeCell ref="AB20:AC20"/>
    <mergeCell ref="AG20:AI20"/>
    <mergeCell ref="B19:E19"/>
    <mergeCell ref="F19:H19"/>
    <mergeCell ref="J19:K19"/>
    <mergeCell ref="O19:Q19"/>
    <mergeCell ref="S19:T19"/>
    <mergeCell ref="X19:Z19"/>
    <mergeCell ref="V17:Y18"/>
    <mergeCell ref="AB17:AC18"/>
    <mergeCell ref="AD17:AD18"/>
    <mergeCell ref="AE17:AH18"/>
    <mergeCell ref="B18:E18"/>
    <mergeCell ref="F18:I18"/>
    <mergeCell ref="B16:I16"/>
    <mergeCell ref="K16:Q16"/>
    <mergeCell ref="T16:Z16"/>
    <mergeCell ref="AC16:AI16"/>
    <mergeCell ref="B17:I17"/>
    <mergeCell ref="J17:K18"/>
    <mergeCell ref="L17:L18"/>
    <mergeCell ref="M17:P18"/>
    <mergeCell ref="S17:T18"/>
    <mergeCell ref="U17:U18"/>
    <mergeCell ref="B14:E14"/>
    <mergeCell ref="F14:H14"/>
    <mergeCell ref="K14:Q14"/>
    <mergeCell ref="T14:Z14"/>
    <mergeCell ref="AC14:AI14"/>
    <mergeCell ref="B15:E15"/>
    <mergeCell ref="F15:H15"/>
    <mergeCell ref="K15:Q15"/>
    <mergeCell ref="T15:Z15"/>
    <mergeCell ref="AC15:AI15"/>
    <mergeCell ref="B12:E12"/>
    <mergeCell ref="F12:H12"/>
    <mergeCell ref="K12:Q12"/>
    <mergeCell ref="T12:Z12"/>
    <mergeCell ref="AC12:AI12"/>
    <mergeCell ref="B13:E13"/>
    <mergeCell ref="F13:H13"/>
    <mergeCell ref="K13:Q13"/>
    <mergeCell ref="T13:Z13"/>
    <mergeCell ref="AC13:AI13"/>
    <mergeCell ref="T6:T7"/>
    <mergeCell ref="U6:U7"/>
    <mergeCell ref="V6:V7"/>
    <mergeCell ref="B10:I10"/>
    <mergeCell ref="J10:R11"/>
    <mergeCell ref="S10:AA11"/>
    <mergeCell ref="AB10:AJ11"/>
    <mergeCell ref="B11:E11"/>
    <mergeCell ref="F11:I11"/>
    <mergeCell ref="AC8:AH8"/>
    <mergeCell ref="AI8:AJ8"/>
    <mergeCell ref="B9:I9"/>
    <mergeCell ref="K9:P9"/>
    <mergeCell ref="Q9:R9"/>
    <mergeCell ref="T9:Y9"/>
    <mergeCell ref="Z9:AA9"/>
    <mergeCell ref="AC9:AH9"/>
    <mergeCell ref="AI9:AJ9"/>
    <mergeCell ref="B8:I8"/>
    <mergeCell ref="K8:P8"/>
    <mergeCell ref="Q8:R8"/>
    <mergeCell ref="T8:Y8"/>
    <mergeCell ref="Z8:AA8"/>
    <mergeCell ref="B2:AJ2"/>
    <mergeCell ref="B4:E4"/>
    <mergeCell ref="F4:K4"/>
    <mergeCell ref="L4:O4"/>
    <mergeCell ref="P4:W4"/>
    <mergeCell ref="B6:I7"/>
    <mergeCell ref="J6:J7"/>
    <mergeCell ref="K6:K7"/>
    <mergeCell ref="L6:L7"/>
    <mergeCell ref="M6:M7"/>
    <mergeCell ref="AF6:AF7"/>
    <mergeCell ref="AH6:AJ6"/>
    <mergeCell ref="P7:R7"/>
    <mergeCell ref="Y7:AA7"/>
    <mergeCell ref="AH7:AJ7"/>
    <mergeCell ref="AD6:AD7"/>
    <mergeCell ref="AE6:AE7"/>
    <mergeCell ref="W6:W7"/>
    <mergeCell ref="Y6:AA6"/>
    <mergeCell ref="AB6:AB7"/>
    <mergeCell ref="AC6:AC7"/>
    <mergeCell ref="N6:N7"/>
    <mergeCell ref="P6:R6"/>
    <mergeCell ref="S6:S7"/>
  </mergeCells>
  <phoneticPr fontId="1"/>
  <printOptions horizontalCentered="1"/>
  <pageMargins left="0.25" right="0.25"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H19"/>
  <sheetViews>
    <sheetView showGridLines="0" view="pageBreakPreview" zoomScaleNormal="100" zoomScaleSheetLayoutView="100" workbookViewId="0">
      <selection activeCell="CZ1" sqref="CZ1"/>
    </sheetView>
  </sheetViews>
  <sheetFormatPr defaultRowHeight="12" x14ac:dyDescent="0.15"/>
  <cols>
    <col min="1" max="54" width="1.625" style="126" customWidth="1"/>
    <col min="55" max="55" width="2.625" style="126" customWidth="1"/>
    <col min="56" max="105" width="1.625" style="126" customWidth="1"/>
    <col min="106" max="256" width="9" style="126"/>
    <col min="257" max="310" width="1.625" style="126" customWidth="1"/>
    <col min="311" max="311" width="2.625" style="126" customWidth="1"/>
    <col min="312" max="361" width="1.625" style="126" customWidth="1"/>
    <col min="362" max="512" width="9" style="126"/>
    <col min="513" max="566" width="1.625" style="126" customWidth="1"/>
    <col min="567" max="567" width="2.625" style="126" customWidth="1"/>
    <col min="568" max="617" width="1.625" style="126" customWidth="1"/>
    <col min="618" max="768" width="9" style="126"/>
    <col min="769" max="822" width="1.625" style="126" customWidth="1"/>
    <col min="823" max="823" width="2.625" style="126" customWidth="1"/>
    <col min="824" max="873" width="1.625" style="126" customWidth="1"/>
    <col min="874" max="1024" width="9" style="126"/>
    <col min="1025" max="1078" width="1.625" style="126" customWidth="1"/>
    <col min="1079" max="1079" width="2.625" style="126" customWidth="1"/>
    <col min="1080" max="1129" width="1.625" style="126" customWidth="1"/>
    <col min="1130" max="1280" width="9" style="126"/>
    <col min="1281" max="1334" width="1.625" style="126" customWidth="1"/>
    <col min="1335" max="1335" width="2.625" style="126" customWidth="1"/>
    <col min="1336" max="1385" width="1.625" style="126" customWidth="1"/>
    <col min="1386" max="1536" width="9" style="126"/>
    <col min="1537" max="1590" width="1.625" style="126" customWidth="1"/>
    <col min="1591" max="1591" width="2.625" style="126" customWidth="1"/>
    <col min="1592" max="1641" width="1.625" style="126" customWidth="1"/>
    <col min="1642" max="1792" width="9" style="126"/>
    <col min="1793" max="1846" width="1.625" style="126" customWidth="1"/>
    <col min="1847" max="1847" width="2.625" style="126" customWidth="1"/>
    <col min="1848" max="1897" width="1.625" style="126" customWidth="1"/>
    <col min="1898" max="2048" width="9" style="126"/>
    <col min="2049" max="2102" width="1.625" style="126" customWidth="1"/>
    <col min="2103" max="2103" width="2.625" style="126" customWidth="1"/>
    <col min="2104" max="2153" width="1.625" style="126" customWidth="1"/>
    <col min="2154" max="2304" width="9" style="126"/>
    <col min="2305" max="2358" width="1.625" style="126" customWidth="1"/>
    <col min="2359" max="2359" width="2.625" style="126" customWidth="1"/>
    <col min="2360" max="2409" width="1.625" style="126" customWidth="1"/>
    <col min="2410" max="2560" width="9" style="126"/>
    <col min="2561" max="2614" width="1.625" style="126" customWidth="1"/>
    <col min="2615" max="2615" width="2.625" style="126" customWidth="1"/>
    <col min="2616" max="2665" width="1.625" style="126" customWidth="1"/>
    <col min="2666" max="2816" width="9" style="126"/>
    <col min="2817" max="2870" width="1.625" style="126" customWidth="1"/>
    <col min="2871" max="2871" width="2.625" style="126" customWidth="1"/>
    <col min="2872" max="2921" width="1.625" style="126" customWidth="1"/>
    <col min="2922" max="3072" width="9" style="126"/>
    <col min="3073" max="3126" width="1.625" style="126" customWidth="1"/>
    <col min="3127" max="3127" width="2.625" style="126" customWidth="1"/>
    <col min="3128" max="3177" width="1.625" style="126" customWidth="1"/>
    <col min="3178" max="3328" width="9" style="126"/>
    <col min="3329" max="3382" width="1.625" style="126" customWidth="1"/>
    <col min="3383" max="3383" width="2.625" style="126" customWidth="1"/>
    <col min="3384" max="3433" width="1.625" style="126" customWidth="1"/>
    <col min="3434" max="3584" width="9" style="126"/>
    <col min="3585" max="3638" width="1.625" style="126" customWidth="1"/>
    <col min="3639" max="3639" width="2.625" style="126" customWidth="1"/>
    <col min="3640" max="3689" width="1.625" style="126" customWidth="1"/>
    <col min="3690" max="3840" width="9" style="126"/>
    <col min="3841" max="3894" width="1.625" style="126" customWidth="1"/>
    <col min="3895" max="3895" width="2.625" style="126" customWidth="1"/>
    <col min="3896" max="3945" width="1.625" style="126" customWidth="1"/>
    <col min="3946" max="4096" width="9" style="126"/>
    <col min="4097" max="4150" width="1.625" style="126" customWidth="1"/>
    <col min="4151" max="4151" width="2.625" style="126" customWidth="1"/>
    <col min="4152" max="4201" width="1.625" style="126" customWidth="1"/>
    <col min="4202" max="4352" width="9" style="126"/>
    <col min="4353" max="4406" width="1.625" style="126" customWidth="1"/>
    <col min="4407" max="4407" width="2.625" style="126" customWidth="1"/>
    <col min="4408" max="4457" width="1.625" style="126" customWidth="1"/>
    <col min="4458" max="4608" width="9" style="126"/>
    <col min="4609" max="4662" width="1.625" style="126" customWidth="1"/>
    <col min="4663" max="4663" width="2.625" style="126" customWidth="1"/>
    <col min="4664" max="4713" width="1.625" style="126" customWidth="1"/>
    <col min="4714" max="4864" width="9" style="126"/>
    <col min="4865" max="4918" width="1.625" style="126" customWidth="1"/>
    <col min="4919" max="4919" width="2.625" style="126" customWidth="1"/>
    <col min="4920" max="4969" width="1.625" style="126" customWidth="1"/>
    <col min="4970" max="5120" width="9" style="126"/>
    <col min="5121" max="5174" width="1.625" style="126" customWidth="1"/>
    <col min="5175" max="5175" width="2.625" style="126" customWidth="1"/>
    <col min="5176" max="5225" width="1.625" style="126" customWidth="1"/>
    <col min="5226" max="5376" width="9" style="126"/>
    <col min="5377" max="5430" width="1.625" style="126" customWidth="1"/>
    <col min="5431" max="5431" width="2.625" style="126" customWidth="1"/>
    <col min="5432" max="5481" width="1.625" style="126" customWidth="1"/>
    <col min="5482" max="5632" width="9" style="126"/>
    <col min="5633" max="5686" width="1.625" style="126" customWidth="1"/>
    <col min="5687" max="5687" width="2.625" style="126" customWidth="1"/>
    <col min="5688" max="5737" width="1.625" style="126" customWidth="1"/>
    <col min="5738" max="5888" width="9" style="126"/>
    <col min="5889" max="5942" width="1.625" style="126" customWidth="1"/>
    <col min="5943" max="5943" width="2.625" style="126" customWidth="1"/>
    <col min="5944" max="5993" width="1.625" style="126" customWidth="1"/>
    <col min="5994" max="6144" width="9" style="126"/>
    <col min="6145" max="6198" width="1.625" style="126" customWidth="1"/>
    <col min="6199" max="6199" width="2.625" style="126" customWidth="1"/>
    <col min="6200" max="6249" width="1.625" style="126" customWidth="1"/>
    <col min="6250" max="6400" width="9" style="126"/>
    <col min="6401" max="6454" width="1.625" style="126" customWidth="1"/>
    <col min="6455" max="6455" width="2.625" style="126" customWidth="1"/>
    <col min="6456" max="6505" width="1.625" style="126" customWidth="1"/>
    <col min="6506" max="6656" width="9" style="126"/>
    <col min="6657" max="6710" width="1.625" style="126" customWidth="1"/>
    <col min="6711" max="6711" width="2.625" style="126" customWidth="1"/>
    <col min="6712" max="6761" width="1.625" style="126" customWidth="1"/>
    <col min="6762" max="6912" width="9" style="126"/>
    <col min="6913" max="6966" width="1.625" style="126" customWidth="1"/>
    <col min="6967" max="6967" width="2.625" style="126" customWidth="1"/>
    <col min="6968" max="7017" width="1.625" style="126" customWidth="1"/>
    <col min="7018" max="7168" width="9" style="126"/>
    <col min="7169" max="7222" width="1.625" style="126" customWidth="1"/>
    <col min="7223" max="7223" width="2.625" style="126" customWidth="1"/>
    <col min="7224" max="7273" width="1.625" style="126" customWidth="1"/>
    <col min="7274" max="7424" width="9" style="126"/>
    <col min="7425" max="7478" width="1.625" style="126" customWidth="1"/>
    <col min="7479" max="7479" width="2.625" style="126" customWidth="1"/>
    <col min="7480" max="7529" width="1.625" style="126" customWidth="1"/>
    <col min="7530" max="7680" width="9" style="126"/>
    <col min="7681" max="7734" width="1.625" style="126" customWidth="1"/>
    <col min="7735" max="7735" width="2.625" style="126" customWidth="1"/>
    <col min="7736" max="7785" width="1.625" style="126" customWidth="1"/>
    <col min="7786" max="7936" width="9" style="126"/>
    <col min="7937" max="7990" width="1.625" style="126" customWidth="1"/>
    <col min="7991" max="7991" width="2.625" style="126" customWidth="1"/>
    <col min="7992" max="8041" width="1.625" style="126" customWidth="1"/>
    <col min="8042" max="8192" width="9" style="126"/>
    <col min="8193" max="8246" width="1.625" style="126" customWidth="1"/>
    <col min="8247" max="8247" width="2.625" style="126" customWidth="1"/>
    <col min="8248" max="8297" width="1.625" style="126" customWidth="1"/>
    <col min="8298" max="8448" width="9" style="126"/>
    <col min="8449" max="8502" width="1.625" style="126" customWidth="1"/>
    <col min="8503" max="8503" width="2.625" style="126" customWidth="1"/>
    <col min="8504" max="8553" width="1.625" style="126" customWidth="1"/>
    <col min="8554" max="8704" width="9" style="126"/>
    <col min="8705" max="8758" width="1.625" style="126" customWidth="1"/>
    <col min="8759" max="8759" width="2.625" style="126" customWidth="1"/>
    <col min="8760" max="8809" width="1.625" style="126" customWidth="1"/>
    <col min="8810" max="8960" width="9" style="126"/>
    <col min="8961" max="9014" width="1.625" style="126" customWidth="1"/>
    <col min="9015" max="9015" width="2.625" style="126" customWidth="1"/>
    <col min="9016" max="9065" width="1.625" style="126" customWidth="1"/>
    <col min="9066" max="9216" width="9" style="126"/>
    <col min="9217" max="9270" width="1.625" style="126" customWidth="1"/>
    <col min="9271" max="9271" width="2.625" style="126" customWidth="1"/>
    <col min="9272" max="9321" width="1.625" style="126" customWidth="1"/>
    <col min="9322" max="9472" width="9" style="126"/>
    <col min="9473" max="9526" width="1.625" style="126" customWidth="1"/>
    <col min="9527" max="9527" width="2.625" style="126" customWidth="1"/>
    <col min="9528" max="9577" width="1.625" style="126" customWidth="1"/>
    <col min="9578" max="9728" width="9" style="126"/>
    <col min="9729" max="9782" width="1.625" style="126" customWidth="1"/>
    <col min="9783" max="9783" width="2.625" style="126" customWidth="1"/>
    <col min="9784" max="9833" width="1.625" style="126" customWidth="1"/>
    <col min="9834" max="9984" width="9" style="126"/>
    <col min="9985" max="10038" width="1.625" style="126" customWidth="1"/>
    <col min="10039" max="10039" width="2.625" style="126" customWidth="1"/>
    <col min="10040" max="10089" width="1.625" style="126" customWidth="1"/>
    <col min="10090" max="10240" width="9" style="126"/>
    <col min="10241" max="10294" width="1.625" style="126" customWidth="1"/>
    <col min="10295" max="10295" width="2.625" style="126" customWidth="1"/>
    <col min="10296" max="10345" width="1.625" style="126" customWidth="1"/>
    <col min="10346" max="10496" width="9" style="126"/>
    <col min="10497" max="10550" width="1.625" style="126" customWidth="1"/>
    <col min="10551" max="10551" width="2.625" style="126" customWidth="1"/>
    <col min="10552" max="10601" width="1.625" style="126" customWidth="1"/>
    <col min="10602" max="10752" width="9" style="126"/>
    <col min="10753" max="10806" width="1.625" style="126" customWidth="1"/>
    <col min="10807" max="10807" width="2.625" style="126" customWidth="1"/>
    <col min="10808" max="10857" width="1.625" style="126" customWidth="1"/>
    <col min="10858" max="11008" width="9" style="126"/>
    <col min="11009" max="11062" width="1.625" style="126" customWidth="1"/>
    <col min="11063" max="11063" width="2.625" style="126" customWidth="1"/>
    <col min="11064" max="11113" width="1.625" style="126" customWidth="1"/>
    <col min="11114" max="11264" width="9" style="126"/>
    <col min="11265" max="11318" width="1.625" style="126" customWidth="1"/>
    <col min="11319" max="11319" width="2.625" style="126" customWidth="1"/>
    <col min="11320" max="11369" width="1.625" style="126" customWidth="1"/>
    <col min="11370" max="11520" width="9" style="126"/>
    <col min="11521" max="11574" width="1.625" style="126" customWidth="1"/>
    <col min="11575" max="11575" width="2.625" style="126" customWidth="1"/>
    <col min="11576" max="11625" width="1.625" style="126" customWidth="1"/>
    <col min="11626" max="11776" width="9" style="126"/>
    <col min="11777" max="11830" width="1.625" style="126" customWidth="1"/>
    <col min="11831" max="11831" width="2.625" style="126" customWidth="1"/>
    <col min="11832" max="11881" width="1.625" style="126" customWidth="1"/>
    <col min="11882" max="12032" width="9" style="126"/>
    <col min="12033" max="12086" width="1.625" style="126" customWidth="1"/>
    <col min="12087" max="12087" width="2.625" style="126" customWidth="1"/>
    <col min="12088" max="12137" width="1.625" style="126" customWidth="1"/>
    <col min="12138" max="12288" width="9" style="126"/>
    <col min="12289" max="12342" width="1.625" style="126" customWidth="1"/>
    <col min="12343" max="12343" width="2.625" style="126" customWidth="1"/>
    <col min="12344" max="12393" width="1.625" style="126" customWidth="1"/>
    <col min="12394" max="12544" width="9" style="126"/>
    <col min="12545" max="12598" width="1.625" style="126" customWidth="1"/>
    <col min="12599" max="12599" width="2.625" style="126" customWidth="1"/>
    <col min="12600" max="12649" width="1.625" style="126" customWidth="1"/>
    <col min="12650" max="12800" width="9" style="126"/>
    <col min="12801" max="12854" width="1.625" style="126" customWidth="1"/>
    <col min="12855" max="12855" width="2.625" style="126" customWidth="1"/>
    <col min="12856" max="12905" width="1.625" style="126" customWidth="1"/>
    <col min="12906" max="13056" width="9" style="126"/>
    <col min="13057" max="13110" width="1.625" style="126" customWidth="1"/>
    <col min="13111" max="13111" width="2.625" style="126" customWidth="1"/>
    <col min="13112" max="13161" width="1.625" style="126" customWidth="1"/>
    <col min="13162" max="13312" width="9" style="126"/>
    <col min="13313" max="13366" width="1.625" style="126" customWidth="1"/>
    <col min="13367" max="13367" width="2.625" style="126" customWidth="1"/>
    <col min="13368" max="13417" width="1.625" style="126" customWidth="1"/>
    <col min="13418" max="13568" width="9" style="126"/>
    <col min="13569" max="13622" width="1.625" style="126" customWidth="1"/>
    <col min="13623" max="13623" width="2.625" style="126" customWidth="1"/>
    <col min="13624" max="13673" width="1.625" style="126" customWidth="1"/>
    <col min="13674" max="13824" width="9" style="126"/>
    <col min="13825" max="13878" width="1.625" style="126" customWidth="1"/>
    <col min="13879" max="13879" width="2.625" style="126" customWidth="1"/>
    <col min="13880" max="13929" width="1.625" style="126" customWidth="1"/>
    <col min="13930" max="14080" width="9" style="126"/>
    <col min="14081" max="14134" width="1.625" style="126" customWidth="1"/>
    <col min="14135" max="14135" width="2.625" style="126" customWidth="1"/>
    <col min="14136" max="14185" width="1.625" style="126" customWidth="1"/>
    <col min="14186" max="14336" width="9" style="126"/>
    <col min="14337" max="14390" width="1.625" style="126" customWidth="1"/>
    <col min="14391" max="14391" width="2.625" style="126" customWidth="1"/>
    <col min="14392" max="14441" width="1.625" style="126" customWidth="1"/>
    <col min="14442" max="14592" width="9" style="126"/>
    <col min="14593" max="14646" width="1.625" style="126" customWidth="1"/>
    <col min="14647" max="14647" width="2.625" style="126" customWidth="1"/>
    <col min="14648" max="14697" width="1.625" style="126" customWidth="1"/>
    <col min="14698" max="14848" width="9" style="126"/>
    <col min="14849" max="14902" width="1.625" style="126" customWidth="1"/>
    <col min="14903" max="14903" width="2.625" style="126" customWidth="1"/>
    <col min="14904" max="14953" width="1.625" style="126" customWidth="1"/>
    <col min="14954" max="15104" width="9" style="126"/>
    <col min="15105" max="15158" width="1.625" style="126" customWidth="1"/>
    <col min="15159" max="15159" width="2.625" style="126" customWidth="1"/>
    <col min="15160" max="15209" width="1.625" style="126" customWidth="1"/>
    <col min="15210" max="15360" width="9" style="126"/>
    <col min="15361" max="15414" width="1.625" style="126" customWidth="1"/>
    <col min="15415" max="15415" width="2.625" style="126" customWidth="1"/>
    <col min="15416" max="15465" width="1.625" style="126" customWidth="1"/>
    <col min="15466" max="15616" width="9" style="126"/>
    <col min="15617" max="15670" width="1.625" style="126" customWidth="1"/>
    <col min="15671" max="15671" width="2.625" style="126" customWidth="1"/>
    <col min="15672" max="15721" width="1.625" style="126" customWidth="1"/>
    <col min="15722" max="15872" width="9" style="126"/>
    <col min="15873" max="15926" width="1.625" style="126" customWidth="1"/>
    <col min="15927" max="15927" width="2.625" style="126" customWidth="1"/>
    <col min="15928" max="15977" width="1.625" style="126" customWidth="1"/>
    <col min="15978" max="16128" width="9" style="126"/>
    <col min="16129" max="16182" width="1.625" style="126" customWidth="1"/>
    <col min="16183" max="16183" width="2.625" style="126" customWidth="1"/>
    <col min="16184" max="16233" width="1.625" style="126" customWidth="1"/>
    <col min="16234" max="16384" width="9" style="126"/>
  </cols>
  <sheetData>
    <row r="1" spans="2:60" ht="39.950000000000003" customHeight="1" x14ac:dyDescent="0.15"/>
    <row r="2" spans="2:60" ht="20.100000000000001" customHeight="1" x14ac:dyDescent="0.2">
      <c r="C2" s="127"/>
      <c r="D2" s="127"/>
      <c r="E2" s="127"/>
      <c r="F2" s="127"/>
      <c r="G2" s="127"/>
      <c r="H2" s="127"/>
      <c r="I2" s="127"/>
      <c r="J2" s="127"/>
      <c r="K2" s="127"/>
      <c r="L2" s="356" t="s">
        <v>138</v>
      </c>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7" t="s">
        <v>139</v>
      </c>
      <c r="AS2" s="357"/>
      <c r="AT2" s="357"/>
      <c r="AU2" s="357"/>
      <c r="AV2" s="357"/>
      <c r="AW2" s="357"/>
      <c r="AX2" s="357"/>
      <c r="AY2" s="357"/>
      <c r="AZ2" s="128"/>
      <c r="BA2" s="128"/>
      <c r="BB2" s="128"/>
      <c r="BC2" s="128"/>
      <c r="BD2" s="128"/>
      <c r="BE2" s="128"/>
    </row>
    <row r="4" spans="2:60" x14ac:dyDescent="0.15">
      <c r="I4" s="358"/>
      <c r="J4" s="358"/>
      <c r="K4" s="358"/>
      <c r="L4" s="358"/>
      <c r="M4" s="358"/>
      <c r="N4" s="358"/>
      <c r="O4" s="358"/>
      <c r="P4" s="358"/>
      <c r="Q4" s="358"/>
      <c r="R4" s="358"/>
      <c r="S4" s="358"/>
      <c r="T4" s="358"/>
      <c r="U4" s="358"/>
      <c r="V4" s="358"/>
      <c r="AF4" s="360"/>
      <c r="AG4" s="360"/>
      <c r="AH4" s="360"/>
      <c r="AI4" s="360"/>
      <c r="AJ4" s="360"/>
      <c r="AK4" s="360"/>
      <c r="AL4" s="360"/>
      <c r="AM4" s="360"/>
      <c r="AN4" s="360"/>
      <c r="AO4" s="360"/>
      <c r="AP4" s="360"/>
      <c r="AQ4" s="360"/>
      <c r="AR4" s="360"/>
      <c r="AS4" s="360"/>
      <c r="AT4" s="360"/>
      <c r="AU4" s="360"/>
      <c r="AV4" s="360"/>
      <c r="AW4" s="360"/>
      <c r="AX4" s="360"/>
      <c r="AY4" s="360"/>
      <c r="AZ4" s="360"/>
    </row>
    <row r="5" spans="2:60" x14ac:dyDescent="0.15">
      <c r="B5" s="129" t="s">
        <v>222</v>
      </c>
      <c r="C5" s="129"/>
      <c r="D5" s="129"/>
      <c r="E5" s="129"/>
      <c r="F5" s="129"/>
      <c r="G5" s="129"/>
      <c r="H5" s="129"/>
      <c r="I5" s="359"/>
      <c r="J5" s="359"/>
      <c r="K5" s="359"/>
      <c r="L5" s="359"/>
      <c r="M5" s="359"/>
      <c r="N5" s="359"/>
      <c r="O5" s="359"/>
      <c r="P5" s="359"/>
      <c r="Q5" s="359"/>
      <c r="R5" s="359"/>
      <c r="S5" s="359"/>
      <c r="T5" s="359"/>
      <c r="U5" s="359"/>
      <c r="V5" s="359"/>
      <c r="X5" s="129" t="s">
        <v>140</v>
      </c>
      <c r="Y5" s="129"/>
      <c r="Z5" s="129"/>
      <c r="AA5" s="129"/>
      <c r="AB5" s="129"/>
      <c r="AC5" s="129"/>
      <c r="AD5" s="129"/>
      <c r="AE5" s="129"/>
      <c r="AF5" s="361"/>
      <c r="AG5" s="361"/>
      <c r="AH5" s="361"/>
      <c r="AI5" s="361"/>
      <c r="AJ5" s="361"/>
      <c r="AK5" s="361"/>
      <c r="AL5" s="361"/>
      <c r="AM5" s="361"/>
      <c r="AN5" s="361"/>
      <c r="AO5" s="361"/>
      <c r="AP5" s="361"/>
      <c r="AQ5" s="361"/>
      <c r="AR5" s="361"/>
      <c r="AS5" s="361"/>
      <c r="AT5" s="361"/>
      <c r="AU5" s="361"/>
      <c r="AV5" s="361"/>
      <c r="AW5" s="361"/>
      <c r="AX5" s="361"/>
      <c r="AY5" s="361"/>
      <c r="AZ5" s="361"/>
    </row>
    <row r="7" spans="2:60" ht="24.95" customHeight="1" thickBot="1" x14ac:dyDescent="0.2">
      <c r="B7" s="362" t="s">
        <v>141</v>
      </c>
      <c r="C7" s="362"/>
      <c r="D7" s="362"/>
      <c r="E7" s="362"/>
      <c r="F7" s="362"/>
      <c r="G7" s="362"/>
      <c r="H7" s="362"/>
      <c r="I7" s="362"/>
      <c r="J7" s="362"/>
      <c r="K7" s="362"/>
      <c r="L7" s="362"/>
      <c r="M7" s="362"/>
      <c r="N7" s="362"/>
      <c r="O7" s="362"/>
    </row>
    <row r="8" spans="2:60" ht="24.95" customHeight="1" x14ac:dyDescent="0.15">
      <c r="B8" s="349" t="s">
        <v>142</v>
      </c>
      <c r="C8" s="350"/>
      <c r="D8" s="350"/>
      <c r="E8" s="350"/>
      <c r="F8" s="350"/>
      <c r="G8" s="350"/>
      <c r="H8" s="350"/>
      <c r="I8" s="350"/>
      <c r="J8" s="350"/>
      <c r="K8" s="350"/>
      <c r="L8" s="350"/>
      <c r="M8" s="351" t="s">
        <v>216</v>
      </c>
      <c r="N8" s="352"/>
      <c r="O8" s="352"/>
      <c r="P8" s="352"/>
      <c r="Q8" s="352"/>
      <c r="R8" s="352"/>
      <c r="S8" s="352"/>
      <c r="T8" s="352"/>
      <c r="U8" s="352"/>
      <c r="V8" s="352"/>
      <c r="W8" s="352"/>
      <c r="X8" s="352"/>
      <c r="Y8" s="352"/>
      <c r="Z8" s="353"/>
      <c r="AA8" s="354" t="s">
        <v>216</v>
      </c>
      <c r="AB8" s="354"/>
      <c r="AC8" s="354"/>
      <c r="AD8" s="354"/>
      <c r="AE8" s="354"/>
      <c r="AF8" s="354"/>
      <c r="AG8" s="354"/>
      <c r="AH8" s="354"/>
      <c r="AI8" s="354"/>
      <c r="AJ8" s="354"/>
      <c r="AK8" s="354"/>
      <c r="AL8" s="354"/>
      <c r="AM8" s="354"/>
      <c r="AN8" s="354"/>
      <c r="AO8" s="354" t="s">
        <v>216</v>
      </c>
      <c r="AP8" s="354"/>
      <c r="AQ8" s="354"/>
      <c r="AR8" s="354"/>
      <c r="AS8" s="354"/>
      <c r="AT8" s="354"/>
      <c r="AU8" s="354"/>
      <c r="AV8" s="354"/>
      <c r="AW8" s="354"/>
      <c r="AX8" s="354"/>
      <c r="AY8" s="354"/>
      <c r="AZ8" s="354"/>
      <c r="BA8" s="354"/>
      <c r="BB8" s="355"/>
    </row>
    <row r="9" spans="2:60" ht="24.95" customHeight="1" x14ac:dyDescent="0.15">
      <c r="B9" s="363" t="s">
        <v>143</v>
      </c>
      <c r="C9" s="364"/>
      <c r="D9" s="364"/>
      <c r="E9" s="364"/>
      <c r="F9" s="364"/>
      <c r="G9" s="364"/>
      <c r="H9" s="364"/>
      <c r="I9" s="364"/>
      <c r="J9" s="364"/>
      <c r="K9" s="364"/>
      <c r="L9" s="364"/>
      <c r="M9" s="365"/>
      <c r="N9" s="365"/>
      <c r="O9" s="365"/>
      <c r="P9" s="365"/>
      <c r="Q9" s="365"/>
      <c r="R9" s="365"/>
      <c r="S9" s="365"/>
      <c r="T9" s="365"/>
      <c r="U9" s="365"/>
      <c r="V9" s="365"/>
      <c r="W9" s="365"/>
      <c r="X9" s="365"/>
      <c r="Y9" s="365"/>
      <c r="Z9" s="365"/>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7"/>
      <c r="BC9" s="130"/>
      <c r="BD9" s="130"/>
      <c r="BE9" s="130"/>
      <c r="BF9" s="130"/>
      <c r="BG9" s="130"/>
      <c r="BH9" s="130"/>
    </row>
    <row r="10" spans="2:60" ht="39.950000000000003" customHeight="1" x14ac:dyDescent="0.15">
      <c r="B10" s="368" t="s">
        <v>144</v>
      </c>
      <c r="C10" s="369"/>
      <c r="D10" s="364"/>
      <c r="E10" s="364"/>
      <c r="F10" s="364"/>
      <c r="G10" s="364"/>
      <c r="H10" s="364"/>
      <c r="I10" s="364"/>
      <c r="J10" s="364"/>
      <c r="K10" s="364"/>
      <c r="L10" s="364"/>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7"/>
    </row>
    <row r="11" spans="2:60" ht="39.950000000000003" customHeight="1" x14ac:dyDescent="0.15">
      <c r="B11" s="368"/>
      <c r="C11" s="369"/>
      <c r="D11" s="364"/>
      <c r="E11" s="364"/>
      <c r="F11" s="364"/>
      <c r="G11" s="364"/>
      <c r="H11" s="364"/>
      <c r="I11" s="364"/>
      <c r="J11" s="364"/>
      <c r="K11" s="364"/>
      <c r="L11" s="364"/>
      <c r="M11" s="365"/>
      <c r="N11" s="365"/>
      <c r="O11" s="365"/>
      <c r="P11" s="365"/>
      <c r="Q11" s="365"/>
      <c r="R11" s="365"/>
      <c r="S11" s="365"/>
      <c r="T11" s="365"/>
      <c r="U11" s="365"/>
      <c r="V11" s="365"/>
      <c r="W11" s="365"/>
      <c r="X11" s="365"/>
      <c r="Y11" s="365"/>
      <c r="Z11" s="365"/>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7"/>
    </row>
    <row r="12" spans="2:60" ht="39.950000000000003" customHeight="1" x14ac:dyDescent="0.15">
      <c r="B12" s="368"/>
      <c r="C12" s="369"/>
      <c r="D12" s="364"/>
      <c r="E12" s="364"/>
      <c r="F12" s="364"/>
      <c r="G12" s="364"/>
      <c r="H12" s="364"/>
      <c r="I12" s="364"/>
      <c r="J12" s="364"/>
      <c r="K12" s="364"/>
      <c r="L12" s="364"/>
      <c r="M12" s="365"/>
      <c r="N12" s="365"/>
      <c r="O12" s="365"/>
      <c r="P12" s="365"/>
      <c r="Q12" s="365"/>
      <c r="R12" s="365"/>
      <c r="S12" s="365"/>
      <c r="T12" s="365"/>
      <c r="U12" s="365"/>
      <c r="V12" s="365"/>
      <c r="W12" s="365"/>
      <c r="X12" s="365"/>
      <c r="Y12" s="365"/>
      <c r="Z12" s="365"/>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7"/>
    </row>
    <row r="13" spans="2:60" ht="39.950000000000003" customHeight="1" x14ac:dyDescent="0.15">
      <c r="B13" s="368"/>
      <c r="C13" s="369"/>
      <c r="D13" s="366"/>
      <c r="E13" s="366"/>
      <c r="F13" s="366"/>
      <c r="G13" s="366"/>
      <c r="H13" s="366"/>
      <c r="I13" s="366"/>
      <c r="J13" s="366"/>
      <c r="K13" s="366"/>
      <c r="L13" s="366"/>
      <c r="M13" s="365"/>
      <c r="N13" s="365"/>
      <c r="O13" s="365"/>
      <c r="P13" s="365"/>
      <c r="Q13" s="365"/>
      <c r="R13" s="365"/>
      <c r="S13" s="365"/>
      <c r="T13" s="365"/>
      <c r="U13" s="365"/>
      <c r="V13" s="365"/>
      <c r="W13" s="365"/>
      <c r="X13" s="365"/>
      <c r="Y13" s="365"/>
      <c r="Z13" s="365"/>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7"/>
    </row>
    <row r="14" spans="2:60" ht="39.950000000000003" customHeight="1" thickBot="1" x14ac:dyDescent="0.2">
      <c r="B14" s="370"/>
      <c r="C14" s="371"/>
      <c r="D14" s="372"/>
      <c r="E14" s="372"/>
      <c r="F14" s="372"/>
      <c r="G14" s="372"/>
      <c r="H14" s="372"/>
      <c r="I14" s="372"/>
      <c r="J14" s="372"/>
      <c r="K14" s="372"/>
      <c r="L14" s="372"/>
      <c r="M14" s="373"/>
      <c r="N14" s="373"/>
      <c r="O14" s="373"/>
      <c r="P14" s="373"/>
      <c r="Q14" s="373"/>
      <c r="R14" s="373"/>
      <c r="S14" s="373"/>
      <c r="T14" s="373"/>
      <c r="U14" s="373"/>
      <c r="V14" s="373"/>
      <c r="W14" s="373"/>
      <c r="X14" s="373"/>
      <c r="Y14" s="373"/>
      <c r="Z14" s="373"/>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4"/>
    </row>
    <row r="19" ht="11.25" customHeight="1" x14ac:dyDescent="0.15"/>
  </sheetData>
  <sheetProtection selectLockedCells="1"/>
  <mergeCells count="34">
    <mergeCell ref="D14:L14"/>
    <mergeCell ref="M14:Z14"/>
    <mergeCell ref="AA14:AN14"/>
    <mergeCell ref="AO14:BB14"/>
    <mergeCell ref="AO12:BB12"/>
    <mergeCell ref="D13:L13"/>
    <mergeCell ref="M13:Z13"/>
    <mergeCell ref="AA13:AN13"/>
    <mergeCell ref="AO13:BB13"/>
    <mergeCell ref="B9:L9"/>
    <mergeCell ref="M9:Z9"/>
    <mergeCell ref="AA9:AN9"/>
    <mergeCell ref="AO9:BB9"/>
    <mergeCell ref="B10:C14"/>
    <mergeCell ref="D10:L10"/>
    <mergeCell ref="M10:Z10"/>
    <mergeCell ref="AA10:AN10"/>
    <mergeCell ref="AO10:BB10"/>
    <mergeCell ref="D11:L11"/>
    <mergeCell ref="M11:Z11"/>
    <mergeCell ref="AA11:AN11"/>
    <mergeCell ref="AO11:BB11"/>
    <mergeCell ref="D12:L12"/>
    <mergeCell ref="M12:Z12"/>
    <mergeCell ref="AA12:AN12"/>
    <mergeCell ref="B8:L8"/>
    <mergeCell ref="M8:Z8"/>
    <mergeCell ref="AA8:AN8"/>
    <mergeCell ref="AO8:BB8"/>
    <mergeCell ref="L2:AQ2"/>
    <mergeCell ref="AR2:AY2"/>
    <mergeCell ref="I4:V5"/>
    <mergeCell ref="AF4:AZ5"/>
    <mergeCell ref="B7:O7"/>
  </mergeCells>
  <phoneticPr fontId="1"/>
  <pageMargins left="0.70866141732283472" right="0.11811023622047245" top="0.74803149606299213" bottom="0.15748031496062992" header="0.31496062992125984" footer="0.31496062992125984"/>
  <pageSetup paperSize="9"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H16"/>
  <sheetViews>
    <sheetView showGridLines="0" view="pageBreakPreview" zoomScaleNormal="100" zoomScaleSheetLayoutView="100" workbookViewId="0">
      <selection activeCell="CV1" sqref="CV1"/>
    </sheetView>
  </sheetViews>
  <sheetFormatPr defaultRowHeight="12" x14ac:dyDescent="0.15"/>
  <cols>
    <col min="1" max="105" width="1.625" style="126" customWidth="1"/>
    <col min="106" max="256" width="9" style="126"/>
    <col min="257" max="361" width="1.625" style="126" customWidth="1"/>
    <col min="362" max="512" width="9" style="126"/>
    <col min="513" max="617" width="1.625" style="126" customWidth="1"/>
    <col min="618" max="768" width="9" style="126"/>
    <col min="769" max="873" width="1.625" style="126" customWidth="1"/>
    <col min="874" max="1024" width="9" style="126"/>
    <col min="1025" max="1129" width="1.625" style="126" customWidth="1"/>
    <col min="1130" max="1280" width="9" style="126"/>
    <col min="1281" max="1385" width="1.625" style="126" customWidth="1"/>
    <col min="1386" max="1536" width="9" style="126"/>
    <col min="1537" max="1641" width="1.625" style="126" customWidth="1"/>
    <col min="1642" max="1792" width="9" style="126"/>
    <col min="1793" max="1897" width="1.625" style="126" customWidth="1"/>
    <col min="1898" max="2048" width="9" style="126"/>
    <col min="2049" max="2153" width="1.625" style="126" customWidth="1"/>
    <col min="2154" max="2304" width="9" style="126"/>
    <col min="2305" max="2409" width="1.625" style="126" customWidth="1"/>
    <col min="2410" max="2560" width="9" style="126"/>
    <col min="2561" max="2665" width="1.625" style="126" customWidth="1"/>
    <col min="2666" max="2816" width="9" style="126"/>
    <col min="2817" max="2921" width="1.625" style="126" customWidth="1"/>
    <col min="2922" max="3072" width="9" style="126"/>
    <col min="3073" max="3177" width="1.625" style="126" customWidth="1"/>
    <col min="3178" max="3328" width="9" style="126"/>
    <col min="3329" max="3433" width="1.625" style="126" customWidth="1"/>
    <col min="3434" max="3584" width="9" style="126"/>
    <col min="3585" max="3689" width="1.625" style="126" customWidth="1"/>
    <col min="3690" max="3840" width="9" style="126"/>
    <col min="3841" max="3945" width="1.625" style="126" customWidth="1"/>
    <col min="3946" max="4096" width="9" style="126"/>
    <col min="4097" max="4201" width="1.625" style="126" customWidth="1"/>
    <col min="4202" max="4352" width="9" style="126"/>
    <col min="4353" max="4457" width="1.625" style="126" customWidth="1"/>
    <col min="4458" max="4608" width="9" style="126"/>
    <col min="4609" max="4713" width="1.625" style="126" customWidth="1"/>
    <col min="4714" max="4864" width="9" style="126"/>
    <col min="4865" max="4969" width="1.625" style="126" customWidth="1"/>
    <col min="4970" max="5120" width="9" style="126"/>
    <col min="5121" max="5225" width="1.625" style="126" customWidth="1"/>
    <col min="5226" max="5376" width="9" style="126"/>
    <col min="5377" max="5481" width="1.625" style="126" customWidth="1"/>
    <col min="5482" max="5632" width="9" style="126"/>
    <col min="5633" max="5737" width="1.625" style="126" customWidth="1"/>
    <col min="5738" max="5888" width="9" style="126"/>
    <col min="5889" max="5993" width="1.625" style="126" customWidth="1"/>
    <col min="5994" max="6144" width="9" style="126"/>
    <col min="6145" max="6249" width="1.625" style="126" customWidth="1"/>
    <col min="6250" max="6400" width="9" style="126"/>
    <col min="6401" max="6505" width="1.625" style="126" customWidth="1"/>
    <col min="6506" max="6656" width="9" style="126"/>
    <col min="6657" max="6761" width="1.625" style="126" customWidth="1"/>
    <col min="6762" max="6912" width="9" style="126"/>
    <col min="6913" max="7017" width="1.625" style="126" customWidth="1"/>
    <col min="7018" max="7168" width="9" style="126"/>
    <col min="7169" max="7273" width="1.625" style="126" customWidth="1"/>
    <col min="7274" max="7424" width="9" style="126"/>
    <col min="7425" max="7529" width="1.625" style="126" customWidth="1"/>
    <col min="7530" max="7680" width="9" style="126"/>
    <col min="7681" max="7785" width="1.625" style="126" customWidth="1"/>
    <col min="7786" max="7936" width="9" style="126"/>
    <col min="7937" max="8041" width="1.625" style="126" customWidth="1"/>
    <col min="8042" max="8192" width="9" style="126"/>
    <col min="8193" max="8297" width="1.625" style="126" customWidth="1"/>
    <col min="8298" max="8448" width="9" style="126"/>
    <col min="8449" max="8553" width="1.625" style="126" customWidth="1"/>
    <col min="8554" max="8704" width="9" style="126"/>
    <col min="8705" max="8809" width="1.625" style="126" customWidth="1"/>
    <col min="8810" max="8960" width="9" style="126"/>
    <col min="8961" max="9065" width="1.625" style="126" customWidth="1"/>
    <col min="9066" max="9216" width="9" style="126"/>
    <col min="9217" max="9321" width="1.625" style="126" customWidth="1"/>
    <col min="9322" max="9472" width="9" style="126"/>
    <col min="9473" max="9577" width="1.625" style="126" customWidth="1"/>
    <col min="9578" max="9728" width="9" style="126"/>
    <col min="9729" max="9833" width="1.625" style="126" customWidth="1"/>
    <col min="9834" max="9984" width="9" style="126"/>
    <col min="9985" max="10089" width="1.625" style="126" customWidth="1"/>
    <col min="10090" max="10240" width="9" style="126"/>
    <col min="10241" max="10345" width="1.625" style="126" customWidth="1"/>
    <col min="10346" max="10496" width="9" style="126"/>
    <col min="10497" max="10601" width="1.625" style="126" customWidth="1"/>
    <col min="10602" max="10752" width="9" style="126"/>
    <col min="10753" max="10857" width="1.625" style="126" customWidth="1"/>
    <col min="10858" max="11008" width="9" style="126"/>
    <col min="11009" max="11113" width="1.625" style="126" customWidth="1"/>
    <col min="11114" max="11264" width="9" style="126"/>
    <col min="11265" max="11369" width="1.625" style="126" customWidth="1"/>
    <col min="11370" max="11520" width="9" style="126"/>
    <col min="11521" max="11625" width="1.625" style="126" customWidth="1"/>
    <col min="11626" max="11776" width="9" style="126"/>
    <col min="11777" max="11881" width="1.625" style="126" customWidth="1"/>
    <col min="11882" max="12032" width="9" style="126"/>
    <col min="12033" max="12137" width="1.625" style="126" customWidth="1"/>
    <col min="12138" max="12288" width="9" style="126"/>
    <col min="12289" max="12393" width="1.625" style="126" customWidth="1"/>
    <col min="12394" max="12544" width="9" style="126"/>
    <col min="12545" max="12649" width="1.625" style="126" customWidth="1"/>
    <col min="12650" max="12800" width="9" style="126"/>
    <col min="12801" max="12905" width="1.625" style="126" customWidth="1"/>
    <col min="12906" max="13056" width="9" style="126"/>
    <col min="13057" max="13161" width="1.625" style="126" customWidth="1"/>
    <col min="13162" max="13312" width="9" style="126"/>
    <col min="13313" max="13417" width="1.625" style="126" customWidth="1"/>
    <col min="13418" max="13568" width="9" style="126"/>
    <col min="13569" max="13673" width="1.625" style="126" customWidth="1"/>
    <col min="13674" max="13824" width="9" style="126"/>
    <col min="13825" max="13929" width="1.625" style="126" customWidth="1"/>
    <col min="13930" max="14080" width="9" style="126"/>
    <col min="14081" max="14185" width="1.625" style="126" customWidth="1"/>
    <col min="14186" max="14336" width="9" style="126"/>
    <col min="14337" max="14441" width="1.625" style="126" customWidth="1"/>
    <col min="14442" max="14592" width="9" style="126"/>
    <col min="14593" max="14697" width="1.625" style="126" customWidth="1"/>
    <col min="14698" max="14848" width="9" style="126"/>
    <col min="14849" max="14953" width="1.625" style="126" customWidth="1"/>
    <col min="14954" max="15104" width="9" style="126"/>
    <col min="15105" max="15209" width="1.625" style="126" customWidth="1"/>
    <col min="15210" max="15360" width="9" style="126"/>
    <col min="15361" max="15465" width="1.625" style="126" customWidth="1"/>
    <col min="15466" max="15616" width="9" style="126"/>
    <col min="15617" max="15721" width="1.625" style="126" customWidth="1"/>
    <col min="15722" max="15872" width="9" style="126"/>
    <col min="15873" max="15977" width="1.625" style="126" customWidth="1"/>
    <col min="15978" max="16128" width="9" style="126"/>
    <col min="16129" max="16233" width="1.625" style="126" customWidth="1"/>
    <col min="16234" max="16384" width="9" style="126"/>
  </cols>
  <sheetData>
    <row r="1" spans="2:60" ht="39.950000000000003" customHeight="1" x14ac:dyDescent="0.2">
      <c r="B1" s="131" t="s">
        <v>147</v>
      </c>
      <c r="C1" s="131"/>
      <c r="D1" s="131"/>
      <c r="E1" s="131"/>
      <c r="F1" s="131"/>
      <c r="G1" s="131"/>
      <c r="H1" s="131"/>
      <c r="I1" s="131"/>
      <c r="J1" s="127"/>
      <c r="K1" s="127"/>
      <c r="L1" s="375" t="s">
        <v>138</v>
      </c>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S1" s="128"/>
      <c r="AT1" s="128"/>
      <c r="AU1" s="128"/>
      <c r="AV1" s="128"/>
      <c r="AW1" s="128"/>
      <c r="AX1" s="128"/>
      <c r="AY1" s="128"/>
      <c r="AZ1" s="128"/>
      <c r="BA1" s="128"/>
      <c r="BB1" s="128"/>
      <c r="BC1" s="128"/>
      <c r="BD1" s="128"/>
      <c r="BE1" s="128"/>
    </row>
    <row r="2" spans="2:60" ht="21" x14ac:dyDescent="0.2">
      <c r="B2" s="131"/>
      <c r="C2" s="131"/>
      <c r="D2" s="131"/>
      <c r="E2" s="131"/>
      <c r="F2" s="131"/>
      <c r="G2" s="131"/>
      <c r="H2" s="131"/>
      <c r="I2" s="131"/>
      <c r="J2" s="127"/>
      <c r="K2" s="127"/>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132"/>
      <c r="AS2" s="132"/>
      <c r="AT2" s="376" t="s">
        <v>139</v>
      </c>
      <c r="AU2" s="376"/>
      <c r="AV2" s="376"/>
      <c r="AW2" s="376"/>
      <c r="AX2" s="376"/>
      <c r="AY2" s="376"/>
      <c r="AZ2" s="376"/>
      <c r="BA2" s="376"/>
      <c r="BB2" s="132"/>
      <c r="BC2" s="132"/>
      <c r="BD2" s="132"/>
      <c r="BE2" s="132"/>
    </row>
    <row r="4" spans="2:60" ht="12" customHeight="1" x14ac:dyDescent="0.15">
      <c r="I4" s="377" t="s">
        <v>148</v>
      </c>
      <c r="J4" s="377"/>
      <c r="K4" s="377"/>
      <c r="L4" s="377"/>
      <c r="M4" s="377"/>
      <c r="N4" s="377"/>
      <c r="O4" s="377"/>
      <c r="P4" s="377"/>
      <c r="Q4" s="377"/>
      <c r="R4" s="377"/>
      <c r="S4" s="377"/>
      <c r="T4" s="377"/>
      <c r="U4" s="377"/>
      <c r="V4" s="377"/>
      <c r="AF4" s="379" t="s">
        <v>149</v>
      </c>
      <c r="AG4" s="379"/>
      <c r="AH4" s="379"/>
      <c r="AI4" s="379"/>
      <c r="AJ4" s="379"/>
      <c r="AK4" s="379"/>
      <c r="AL4" s="379"/>
      <c r="AM4" s="379"/>
      <c r="AN4" s="379"/>
      <c r="AO4" s="379"/>
      <c r="AP4" s="379"/>
      <c r="AQ4" s="379"/>
      <c r="AR4" s="379"/>
      <c r="AS4" s="379"/>
      <c r="AT4" s="379"/>
      <c r="AU4" s="379"/>
      <c r="AV4" s="379"/>
      <c r="AW4" s="379"/>
      <c r="AX4" s="379"/>
      <c r="AY4" s="379"/>
      <c r="AZ4" s="379"/>
    </row>
    <row r="5" spans="2:60" x14ac:dyDescent="0.15">
      <c r="B5" s="129" t="s">
        <v>222</v>
      </c>
      <c r="C5" s="129"/>
      <c r="D5" s="129"/>
      <c r="E5" s="129"/>
      <c r="F5" s="129"/>
      <c r="G5" s="129"/>
      <c r="H5" s="129"/>
      <c r="I5" s="378"/>
      <c r="J5" s="378"/>
      <c r="K5" s="378"/>
      <c r="L5" s="378"/>
      <c r="M5" s="378"/>
      <c r="N5" s="378"/>
      <c r="O5" s="378"/>
      <c r="P5" s="378"/>
      <c r="Q5" s="378"/>
      <c r="R5" s="378"/>
      <c r="S5" s="378"/>
      <c r="T5" s="378"/>
      <c r="U5" s="378"/>
      <c r="V5" s="378"/>
      <c r="X5" s="129" t="s">
        <v>140</v>
      </c>
      <c r="Y5" s="129"/>
      <c r="Z5" s="129"/>
      <c r="AA5" s="129"/>
      <c r="AB5" s="129"/>
      <c r="AC5" s="129"/>
      <c r="AD5" s="129"/>
      <c r="AE5" s="129"/>
      <c r="AF5" s="380"/>
      <c r="AG5" s="380"/>
      <c r="AH5" s="380"/>
      <c r="AI5" s="380"/>
      <c r="AJ5" s="380"/>
      <c r="AK5" s="380"/>
      <c r="AL5" s="380"/>
      <c r="AM5" s="380"/>
      <c r="AN5" s="380"/>
      <c r="AO5" s="380"/>
      <c r="AP5" s="380"/>
      <c r="AQ5" s="380"/>
      <c r="AR5" s="380"/>
      <c r="AS5" s="380"/>
      <c r="AT5" s="380"/>
      <c r="AU5" s="380"/>
      <c r="AV5" s="380"/>
      <c r="AW5" s="380"/>
      <c r="AX5" s="380"/>
      <c r="AY5" s="380"/>
      <c r="AZ5" s="380"/>
    </row>
    <row r="7" spans="2:60" ht="24.95" customHeight="1" thickBot="1" x14ac:dyDescent="0.2">
      <c r="B7" s="126" t="s">
        <v>141</v>
      </c>
    </row>
    <row r="8" spans="2:60" ht="24.95" customHeight="1" x14ac:dyDescent="0.15">
      <c r="B8" s="349" t="s">
        <v>142</v>
      </c>
      <c r="C8" s="350"/>
      <c r="D8" s="350"/>
      <c r="E8" s="350"/>
      <c r="F8" s="350"/>
      <c r="G8" s="350"/>
      <c r="H8" s="350"/>
      <c r="I8" s="350"/>
      <c r="J8" s="350"/>
      <c r="K8" s="350"/>
      <c r="L8" s="350"/>
      <c r="M8" s="381" t="s">
        <v>217</v>
      </c>
      <c r="N8" s="381"/>
      <c r="O8" s="381"/>
      <c r="P8" s="381"/>
      <c r="Q8" s="381"/>
      <c r="R8" s="381"/>
      <c r="S8" s="381"/>
      <c r="T8" s="381"/>
      <c r="U8" s="381"/>
      <c r="V8" s="381"/>
      <c r="W8" s="381"/>
      <c r="X8" s="381"/>
      <c r="Y8" s="381"/>
      <c r="Z8" s="381"/>
      <c r="AA8" s="381" t="s">
        <v>218</v>
      </c>
      <c r="AB8" s="381"/>
      <c r="AC8" s="381"/>
      <c r="AD8" s="381"/>
      <c r="AE8" s="381"/>
      <c r="AF8" s="381"/>
      <c r="AG8" s="381"/>
      <c r="AH8" s="381"/>
      <c r="AI8" s="381"/>
      <c r="AJ8" s="381"/>
      <c r="AK8" s="381"/>
      <c r="AL8" s="381"/>
      <c r="AM8" s="381"/>
      <c r="AN8" s="381"/>
      <c r="AO8" s="382" t="s">
        <v>219</v>
      </c>
      <c r="AP8" s="382"/>
      <c r="AQ8" s="382"/>
      <c r="AR8" s="382"/>
      <c r="AS8" s="382"/>
      <c r="AT8" s="382"/>
      <c r="AU8" s="382"/>
      <c r="AV8" s="382"/>
      <c r="AW8" s="382"/>
      <c r="AX8" s="382"/>
      <c r="AY8" s="382"/>
      <c r="AZ8" s="382"/>
      <c r="BA8" s="382"/>
      <c r="BB8" s="383"/>
    </row>
    <row r="9" spans="2:60" ht="24.95" customHeight="1" x14ac:dyDescent="0.15">
      <c r="B9" s="363" t="s">
        <v>143</v>
      </c>
      <c r="C9" s="364"/>
      <c r="D9" s="364"/>
      <c r="E9" s="364"/>
      <c r="F9" s="364"/>
      <c r="G9" s="364"/>
      <c r="H9" s="364"/>
      <c r="I9" s="364"/>
      <c r="J9" s="364"/>
      <c r="K9" s="364"/>
      <c r="L9" s="364"/>
      <c r="M9" s="384" t="s">
        <v>150</v>
      </c>
      <c r="N9" s="385"/>
      <c r="O9" s="385"/>
      <c r="P9" s="385"/>
      <c r="Q9" s="385"/>
      <c r="R9" s="385"/>
      <c r="S9" s="385"/>
      <c r="T9" s="385"/>
      <c r="U9" s="385"/>
      <c r="V9" s="385"/>
      <c r="W9" s="385"/>
      <c r="X9" s="385"/>
      <c r="Y9" s="385"/>
      <c r="Z9" s="385"/>
      <c r="AA9" s="386" t="s">
        <v>184</v>
      </c>
      <c r="AB9" s="386"/>
      <c r="AC9" s="386"/>
      <c r="AD9" s="386"/>
      <c r="AE9" s="386"/>
      <c r="AF9" s="386"/>
      <c r="AG9" s="386"/>
      <c r="AH9" s="386"/>
      <c r="AI9" s="386"/>
      <c r="AJ9" s="386"/>
      <c r="AK9" s="386"/>
      <c r="AL9" s="386"/>
      <c r="AM9" s="386"/>
      <c r="AN9" s="386"/>
      <c r="AO9" s="364"/>
      <c r="AP9" s="364"/>
      <c r="AQ9" s="364"/>
      <c r="AR9" s="364"/>
      <c r="AS9" s="364"/>
      <c r="AT9" s="364"/>
      <c r="AU9" s="364"/>
      <c r="AV9" s="364"/>
      <c r="AW9" s="364"/>
      <c r="AX9" s="364"/>
      <c r="AY9" s="364"/>
      <c r="AZ9" s="364"/>
      <c r="BA9" s="364"/>
      <c r="BB9" s="387"/>
      <c r="BC9" s="130"/>
      <c r="BD9" s="130"/>
      <c r="BE9" s="130"/>
      <c r="BF9" s="130"/>
      <c r="BG9" s="130"/>
      <c r="BH9" s="130"/>
    </row>
    <row r="10" spans="2:60" ht="39.950000000000003" customHeight="1" x14ac:dyDescent="0.15">
      <c r="B10" s="388" t="s">
        <v>144</v>
      </c>
      <c r="C10" s="389"/>
      <c r="D10" s="394" t="s">
        <v>145</v>
      </c>
      <c r="E10" s="395"/>
      <c r="F10" s="395"/>
      <c r="G10" s="395"/>
      <c r="H10" s="395"/>
      <c r="I10" s="395"/>
      <c r="J10" s="395"/>
      <c r="K10" s="395"/>
      <c r="L10" s="396"/>
      <c r="M10" s="397" t="s">
        <v>151</v>
      </c>
      <c r="N10" s="398"/>
      <c r="O10" s="398"/>
      <c r="P10" s="398"/>
      <c r="Q10" s="398"/>
      <c r="R10" s="398"/>
      <c r="S10" s="398"/>
      <c r="T10" s="398"/>
      <c r="U10" s="398"/>
      <c r="V10" s="398"/>
      <c r="W10" s="398"/>
      <c r="X10" s="398"/>
      <c r="Y10" s="398"/>
      <c r="Z10" s="399"/>
      <c r="AA10" s="400"/>
      <c r="AB10" s="401"/>
      <c r="AC10" s="401"/>
      <c r="AD10" s="401"/>
      <c r="AE10" s="401"/>
      <c r="AF10" s="401"/>
      <c r="AG10" s="401"/>
      <c r="AH10" s="401"/>
      <c r="AI10" s="401"/>
      <c r="AJ10" s="401"/>
      <c r="AK10" s="401"/>
      <c r="AL10" s="401"/>
      <c r="AM10" s="401"/>
      <c r="AN10" s="402"/>
      <c r="AO10" s="394"/>
      <c r="AP10" s="395"/>
      <c r="AQ10" s="395"/>
      <c r="AR10" s="395"/>
      <c r="AS10" s="395"/>
      <c r="AT10" s="395"/>
      <c r="AU10" s="395"/>
      <c r="AV10" s="395"/>
      <c r="AW10" s="395"/>
      <c r="AX10" s="395"/>
      <c r="AY10" s="395"/>
      <c r="AZ10" s="395"/>
      <c r="BA10" s="395"/>
      <c r="BB10" s="403"/>
    </row>
    <row r="11" spans="2:60" ht="39.950000000000003" customHeight="1" x14ac:dyDescent="0.15">
      <c r="B11" s="390"/>
      <c r="C11" s="391"/>
      <c r="D11" s="394" t="s">
        <v>146</v>
      </c>
      <c r="E11" s="395"/>
      <c r="F11" s="395"/>
      <c r="G11" s="395"/>
      <c r="H11" s="395"/>
      <c r="I11" s="395"/>
      <c r="J11" s="395"/>
      <c r="K11" s="395"/>
      <c r="L11" s="396"/>
      <c r="M11" s="404"/>
      <c r="N11" s="405"/>
      <c r="O11" s="405"/>
      <c r="P11" s="405"/>
      <c r="Q11" s="405"/>
      <c r="R11" s="405"/>
      <c r="S11" s="405"/>
      <c r="T11" s="405"/>
      <c r="U11" s="405"/>
      <c r="V11" s="405"/>
      <c r="W11" s="405"/>
      <c r="X11" s="405"/>
      <c r="Y11" s="405"/>
      <c r="Z11" s="406"/>
      <c r="AA11" s="400" t="s">
        <v>183</v>
      </c>
      <c r="AB11" s="401"/>
      <c r="AC11" s="401"/>
      <c r="AD11" s="401"/>
      <c r="AE11" s="401"/>
      <c r="AF11" s="401"/>
      <c r="AG11" s="401"/>
      <c r="AH11" s="401"/>
      <c r="AI11" s="401"/>
      <c r="AJ11" s="401"/>
      <c r="AK11" s="401"/>
      <c r="AL11" s="401"/>
      <c r="AM11" s="401"/>
      <c r="AN11" s="402"/>
      <c r="AO11" s="394"/>
      <c r="AP11" s="395"/>
      <c r="AQ11" s="395"/>
      <c r="AR11" s="395"/>
      <c r="AS11" s="395"/>
      <c r="AT11" s="395"/>
      <c r="AU11" s="395"/>
      <c r="AV11" s="395"/>
      <c r="AW11" s="395"/>
      <c r="AX11" s="395"/>
      <c r="AY11" s="395"/>
      <c r="AZ11" s="395"/>
      <c r="BA11" s="395"/>
      <c r="BB11" s="403"/>
    </row>
    <row r="12" spans="2:60" ht="39.950000000000003" customHeight="1" x14ac:dyDescent="0.15">
      <c r="B12" s="390"/>
      <c r="C12" s="391"/>
      <c r="D12" s="394" t="s">
        <v>182</v>
      </c>
      <c r="E12" s="395"/>
      <c r="F12" s="395"/>
      <c r="G12" s="395"/>
      <c r="H12" s="395"/>
      <c r="I12" s="395"/>
      <c r="J12" s="395"/>
      <c r="K12" s="395"/>
      <c r="L12" s="396"/>
      <c r="M12" s="404"/>
      <c r="N12" s="405"/>
      <c r="O12" s="405"/>
      <c r="P12" s="405"/>
      <c r="Q12" s="405"/>
      <c r="R12" s="405"/>
      <c r="S12" s="405"/>
      <c r="T12" s="405"/>
      <c r="U12" s="405"/>
      <c r="V12" s="405"/>
      <c r="W12" s="405"/>
      <c r="X12" s="405"/>
      <c r="Y12" s="405"/>
      <c r="Z12" s="406"/>
      <c r="AA12" s="400"/>
      <c r="AB12" s="401"/>
      <c r="AC12" s="401"/>
      <c r="AD12" s="401"/>
      <c r="AE12" s="401"/>
      <c r="AF12" s="401"/>
      <c r="AG12" s="401"/>
      <c r="AH12" s="401"/>
      <c r="AI12" s="401"/>
      <c r="AJ12" s="401"/>
      <c r="AK12" s="401"/>
      <c r="AL12" s="401"/>
      <c r="AM12" s="401"/>
      <c r="AN12" s="402"/>
      <c r="AO12" s="400" t="s">
        <v>185</v>
      </c>
      <c r="AP12" s="401"/>
      <c r="AQ12" s="401"/>
      <c r="AR12" s="401"/>
      <c r="AS12" s="401"/>
      <c r="AT12" s="401"/>
      <c r="AU12" s="401"/>
      <c r="AV12" s="401"/>
      <c r="AW12" s="401"/>
      <c r="AX12" s="401"/>
      <c r="AY12" s="401"/>
      <c r="AZ12" s="401"/>
      <c r="BA12" s="401"/>
      <c r="BB12" s="414"/>
    </row>
    <row r="13" spans="2:60" ht="39.950000000000003" customHeight="1" x14ac:dyDescent="0.15">
      <c r="B13" s="390"/>
      <c r="C13" s="391"/>
      <c r="D13" s="394"/>
      <c r="E13" s="395"/>
      <c r="F13" s="395"/>
      <c r="G13" s="395"/>
      <c r="H13" s="395"/>
      <c r="I13" s="395"/>
      <c r="J13" s="395"/>
      <c r="K13" s="395"/>
      <c r="L13" s="396"/>
      <c r="M13" s="404"/>
      <c r="N13" s="405"/>
      <c r="O13" s="405"/>
      <c r="P13" s="405"/>
      <c r="Q13" s="405"/>
      <c r="R13" s="405"/>
      <c r="S13" s="405"/>
      <c r="T13" s="405"/>
      <c r="U13" s="405"/>
      <c r="V13" s="405"/>
      <c r="W13" s="405"/>
      <c r="X13" s="405"/>
      <c r="Y13" s="405"/>
      <c r="Z13" s="406"/>
      <c r="AA13" s="394"/>
      <c r="AB13" s="395"/>
      <c r="AC13" s="395"/>
      <c r="AD13" s="395"/>
      <c r="AE13" s="395"/>
      <c r="AF13" s="395"/>
      <c r="AG13" s="395"/>
      <c r="AH13" s="395"/>
      <c r="AI13" s="395"/>
      <c r="AJ13" s="395"/>
      <c r="AK13" s="395"/>
      <c r="AL13" s="395"/>
      <c r="AM13" s="395"/>
      <c r="AN13" s="396"/>
      <c r="AO13" s="394"/>
      <c r="AP13" s="395"/>
      <c r="AQ13" s="395"/>
      <c r="AR13" s="395"/>
      <c r="AS13" s="395"/>
      <c r="AT13" s="395"/>
      <c r="AU13" s="395"/>
      <c r="AV13" s="395"/>
      <c r="AW13" s="395"/>
      <c r="AX13" s="395"/>
      <c r="AY13" s="395"/>
      <c r="AZ13" s="395"/>
      <c r="BA13" s="395"/>
      <c r="BB13" s="403"/>
    </row>
    <row r="14" spans="2:60" ht="39.950000000000003" customHeight="1" thickBot="1" x14ac:dyDescent="0.2">
      <c r="B14" s="392"/>
      <c r="C14" s="393"/>
      <c r="D14" s="407"/>
      <c r="E14" s="408"/>
      <c r="F14" s="408"/>
      <c r="G14" s="408"/>
      <c r="H14" s="408"/>
      <c r="I14" s="408"/>
      <c r="J14" s="408"/>
      <c r="K14" s="408"/>
      <c r="L14" s="409"/>
      <c r="M14" s="410"/>
      <c r="N14" s="411"/>
      <c r="O14" s="411"/>
      <c r="P14" s="411"/>
      <c r="Q14" s="411"/>
      <c r="R14" s="411"/>
      <c r="S14" s="411"/>
      <c r="T14" s="411"/>
      <c r="U14" s="411"/>
      <c r="V14" s="411"/>
      <c r="W14" s="411"/>
      <c r="X14" s="411"/>
      <c r="Y14" s="411"/>
      <c r="Z14" s="412"/>
      <c r="AA14" s="407"/>
      <c r="AB14" s="408"/>
      <c r="AC14" s="408"/>
      <c r="AD14" s="408"/>
      <c r="AE14" s="408"/>
      <c r="AF14" s="408"/>
      <c r="AG14" s="408"/>
      <c r="AH14" s="408"/>
      <c r="AI14" s="408"/>
      <c r="AJ14" s="408"/>
      <c r="AK14" s="408"/>
      <c r="AL14" s="408"/>
      <c r="AM14" s="408"/>
      <c r="AN14" s="409"/>
      <c r="AO14" s="407"/>
      <c r="AP14" s="408"/>
      <c r="AQ14" s="408"/>
      <c r="AR14" s="408"/>
      <c r="AS14" s="408"/>
      <c r="AT14" s="408"/>
      <c r="AU14" s="408"/>
      <c r="AV14" s="408"/>
      <c r="AW14" s="408"/>
      <c r="AX14" s="408"/>
      <c r="AY14" s="408"/>
      <c r="AZ14" s="408"/>
      <c r="BA14" s="408"/>
      <c r="BB14" s="413"/>
    </row>
    <row r="15" spans="2:60" x14ac:dyDescent="0.15">
      <c r="B15" s="133"/>
    </row>
    <row r="16" spans="2:60" ht="20.100000000000001" customHeight="1" x14ac:dyDescent="0.15"/>
  </sheetData>
  <sheetProtection selectLockedCells="1"/>
  <mergeCells count="33">
    <mergeCell ref="D14:L14"/>
    <mergeCell ref="M14:Z14"/>
    <mergeCell ref="AA14:AN14"/>
    <mergeCell ref="AO14:BB14"/>
    <mergeCell ref="AO12:BB12"/>
    <mergeCell ref="D13:L13"/>
    <mergeCell ref="M13:Z13"/>
    <mergeCell ref="AA13:AN13"/>
    <mergeCell ref="AO13:BB13"/>
    <mergeCell ref="B9:L9"/>
    <mergeCell ref="M9:Z9"/>
    <mergeCell ref="AA9:AN9"/>
    <mergeCell ref="AO9:BB9"/>
    <mergeCell ref="B10:C14"/>
    <mergeCell ref="D10:L10"/>
    <mergeCell ref="M10:Z10"/>
    <mergeCell ref="AA10:AN10"/>
    <mergeCell ref="AO10:BB10"/>
    <mergeCell ref="D11:L11"/>
    <mergeCell ref="M11:Z11"/>
    <mergeCell ref="AA11:AN11"/>
    <mergeCell ref="AO11:BB11"/>
    <mergeCell ref="D12:L12"/>
    <mergeCell ref="M12:Z12"/>
    <mergeCell ref="AA12:AN12"/>
    <mergeCell ref="L1:AQ2"/>
    <mergeCell ref="AT2:BA2"/>
    <mergeCell ref="I4:V5"/>
    <mergeCell ref="AF4:AZ5"/>
    <mergeCell ref="B8:L8"/>
    <mergeCell ref="M8:Z8"/>
    <mergeCell ref="AA8:AN8"/>
    <mergeCell ref="AO8:BB8"/>
  </mergeCells>
  <phoneticPr fontId="1"/>
  <pageMargins left="0.70866141732283472" right="0.31496062992125984" top="0.74803149606299213" bottom="0.15748031496062992"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60"/>
  <sheetViews>
    <sheetView showGridLines="0" view="pageBreakPreview" zoomScaleNormal="100" zoomScaleSheetLayoutView="100" workbookViewId="0">
      <selection activeCell="CW1" sqref="CW1"/>
    </sheetView>
  </sheetViews>
  <sheetFormatPr defaultRowHeight="13.5" x14ac:dyDescent="0.15"/>
  <cols>
    <col min="1" max="104" width="1.625" style="135" customWidth="1"/>
    <col min="105" max="256" width="9" style="135"/>
    <col min="257" max="360" width="1.625" style="135" customWidth="1"/>
    <col min="361" max="512" width="9" style="135"/>
    <col min="513" max="616" width="1.625" style="135" customWidth="1"/>
    <col min="617" max="768" width="9" style="135"/>
    <col min="769" max="872" width="1.625" style="135" customWidth="1"/>
    <col min="873" max="1024" width="9" style="135"/>
    <col min="1025" max="1128" width="1.625" style="135" customWidth="1"/>
    <col min="1129" max="1280" width="9" style="135"/>
    <col min="1281" max="1384" width="1.625" style="135" customWidth="1"/>
    <col min="1385" max="1536" width="9" style="135"/>
    <col min="1537" max="1640" width="1.625" style="135" customWidth="1"/>
    <col min="1641" max="1792" width="9" style="135"/>
    <col min="1793" max="1896" width="1.625" style="135" customWidth="1"/>
    <col min="1897" max="2048" width="9" style="135"/>
    <col min="2049" max="2152" width="1.625" style="135" customWidth="1"/>
    <col min="2153" max="2304" width="9" style="135"/>
    <col min="2305" max="2408" width="1.625" style="135" customWidth="1"/>
    <col min="2409" max="2560" width="9" style="135"/>
    <col min="2561" max="2664" width="1.625" style="135" customWidth="1"/>
    <col min="2665" max="2816" width="9" style="135"/>
    <col min="2817" max="2920" width="1.625" style="135" customWidth="1"/>
    <col min="2921" max="3072" width="9" style="135"/>
    <col min="3073" max="3176" width="1.625" style="135" customWidth="1"/>
    <col min="3177" max="3328" width="9" style="135"/>
    <col min="3329" max="3432" width="1.625" style="135" customWidth="1"/>
    <col min="3433" max="3584" width="9" style="135"/>
    <col min="3585" max="3688" width="1.625" style="135" customWidth="1"/>
    <col min="3689" max="3840" width="9" style="135"/>
    <col min="3841" max="3944" width="1.625" style="135" customWidth="1"/>
    <col min="3945" max="4096" width="9" style="135"/>
    <col min="4097" max="4200" width="1.625" style="135" customWidth="1"/>
    <col min="4201" max="4352" width="9" style="135"/>
    <col min="4353" max="4456" width="1.625" style="135" customWidth="1"/>
    <col min="4457" max="4608" width="9" style="135"/>
    <col min="4609" max="4712" width="1.625" style="135" customWidth="1"/>
    <col min="4713" max="4864" width="9" style="135"/>
    <col min="4865" max="4968" width="1.625" style="135" customWidth="1"/>
    <col min="4969" max="5120" width="9" style="135"/>
    <col min="5121" max="5224" width="1.625" style="135" customWidth="1"/>
    <col min="5225" max="5376" width="9" style="135"/>
    <col min="5377" max="5480" width="1.625" style="135" customWidth="1"/>
    <col min="5481" max="5632" width="9" style="135"/>
    <col min="5633" max="5736" width="1.625" style="135" customWidth="1"/>
    <col min="5737" max="5888" width="9" style="135"/>
    <col min="5889" max="5992" width="1.625" style="135" customWidth="1"/>
    <col min="5993" max="6144" width="9" style="135"/>
    <col min="6145" max="6248" width="1.625" style="135" customWidth="1"/>
    <col min="6249" max="6400" width="9" style="135"/>
    <col min="6401" max="6504" width="1.625" style="135" customWidth="1"/>
    <col min="6505" max="6656" width="9" style="135"/>
    <col min="6657" max="6760" width="1.625" style="135" customWidth="1"/>
    <col min="6761" max="6912" width="9" style="135"/>
    <col min="6913" max="7016" width="1.625" style="135" customWidth="1"/>
    <col min="7017" max="7168" width="9" style="135"/>
    <col min="7169" max="7272" width="1.625" style="135" customWidth="1"/>
    <col min="7273" max="7424" width="9" style="135"/>
    <col min="7425" max="7528" width="1.625" style="135" customWidth="1"/>
    <col min="7529" max="7680" width="9" style="135"/>
    <col min="7681" max="7784" width="1.625" style="135" customWidth="1"/>
    <col min="7785" max="7936" width="9" style="135"/>
    <col min="7937" max="8040" width="1.625" style="135" customWidth="1"/>
    <col min="8041" max="8192" width="9" style="135"/>
    <col min="8193" max="8296" width="1.625" style="135" customWidth="1"/>
    <col min="8297" max="8448" width="9" style="135"/>
    <col min="8449" max="8552" width="1.625" style="135" customWidth="1"/>
    <col min="8553" max="8704" width="9" style="135"/>
    <col min="8705" max="8808" width="1.625" style="135" customWidth="1"/>
    <col min="8809" max="8960" width="9" style="135"/>
    <col min="8961" max="9064" width="1.625" style="135" customWidth="1"/>
    <col min="9065" max="9216" width="9" style="135"/>
    <col min="9217" max="9320" width="1.625" style="135" customWidth="1"/>
    <col min="9321" max="9472" width="9" style="135"/>
    <col min="9473" max="9576" width="1.625" style="135" customWidth="1"/>
    <col min="9577" max="9728" width="9" style="135"/>
    <col min="9729" max="9832" width="1.625" style="135" customWidth="1"/>
    <col min="9833" max="9984" width="9" style="135"/>
    <col min="9985" max="10088" width="1.625" style="135" customWidth="1"/>
    <col min="10089" max="10240" width="9" style="135"/>
    <col min="10241" max="10344" width="1.625" style="135" customWidth="1"/>
    <col min="10345" max="10496" width="9" style="135"/>
    <col min="10497" max="10600" width="1.625" style="135" customWidth="1"/>
    <col min="10601" max="10752" width="9" style="135"/>
    <col min="10753" max="10856" width="1.625" style="135" customWidth="1"/>
    <col min="10857" max="11008" width="9" style="135"/>
    <col min="11009" max="11112" width="1.625" style="135" customWidth="1"/>
    <col min="11113" max="11264" width="9" style="135"/>
    <col min="11265" max="11368" width="1.625" style="135" customWidth="1"/>
    <col min="11369" max="11520" width="9" style="135"/>
    <col min="11521" max="11624" width="1.625" style="135" customWidth="1"/>
    <col min="11625" max="11776" width="9" style="135"/>
    <col min="11777" max="11880" width="1.625" style="135" customWidth="1"/>
    <col min="11881" max="12032" width="9" style="135"/>
    <col min="12033" max="12136" width="1.625" style="135" customWidth="1"/>
    <col min="12137" max="12288" width="9" style="135"/>
    <col min="12289" max="12392" width="1.625" style="135" customWidth="1"/>
    <col min="12393" max="12544" width="9" style="135"/>
    <col min="12545" max="12648" width="1.625" style="135" customWidth="1"/>
    <col min="12649" max="12800" width="9" style="135"/>
    <col min="12801" max="12904" width="1.625" style="135" customWidth="1"/>
    <col min="12905" max="13056" width="9" style="135"/>
    <col min="13057" max="13160" width="1.625" style="135" customWidth="1"/>
    <col min="13161" max="13312" width="9" style="135"/>
    <col min="13313" max="13416" width="1.625" style="135" customWidth="1"/>
    <col min="13417" max="13568" width="9" style="135"/>
    <col min="13569" max="13672" width="1.625" style="135" customWidth="1"/>
    <col min="13673" max="13824" width="9" style="135"/>
    <col min="13825" max="13928" width="1.625" style="135" customWidth="1"/>
    <col min="13929" max="14080" width="9" style="135"/>
    <col min="14081" max="14184" width="1.625" style="135" customWidth="1"/>
    <col min="14185" max="14336" width="9" style="135"/>
    <col min="14337" max="14440" width="1.625" style="135" customWidth="1"/>
    <col min="14441" max="14592" width="9" style="135"/>
    <col min="14593" max="14696" width="1.625" style="135" customWidth="1"/>
    <col min="14697" max="14848" width="9" style="135"/>
    <col min="14849" max="14952" width="1.625" style="135" customWidth="1"/>
    <col min="14953" max="15104" width="9" style="135"/>
    <col min="15105" max="15208" width="1.625" style="135" customWidth="1"/>
    <col min="15209" max="15360" width="9" style="135"/>
    <col min="15361" max="15464" width="1.625" style="135" customWidth="1"/>
    <col min="15465" max="15616" width="9" style="135"/>
    <col min="15617" max="15720" width="1.625" style="135" customWidth="1"/>
    <col min="15721" max="15872" width="9" style="135"/>
    <col min="15873" max="15976" width="1.625" style="135" customWidth="1"/>
    <col min="15977" max="16128" width="9" style="135"/>
    <col min="16129" max="16232" width="1.625" style="135" customWidth="1"/>
    <col min="16233" max="16384" width="9" style="135"/>
  </cols>
  <sheetData>
    <row r="1" spans="1:54" ht="35.1" customHeight="1" x14ac:dyDescent="0.15">
      <c r="A1" s="134" t="s">
        <v>152</v>
      </c>
      <c r="I1" s="416" t="s">
        <v>153</v>
      </c>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416"/>
      <c r="BA1" s="416"/>
      <c r="BB1" s="416"/>
    </row>
    <row r="2" spans="1:54" x14ac:dyDescent="0.15">
      <c r="AO2" s="417"/>
      <c r="AP2" s="417"/>
      <c r="AQ2" s="417"/>
      <c r="AR2" s="417"/>
      <c r="AS2" s="417"/>
      <c r="AT2" s="417"/>
      <c r="AU2" s="417"/>
      <c r="AV2" s="417"/>
      <c r="AW2" s="417"/>
      <c r="AX2" s="417"/>
      <c r="AY2" s="417"/>
      <c r="AZ2" s="417"/>
      <c r="BA2" s="417"/>
      <c r="BB2" s="417"/>
    </row>
    <row r="3" spans="1:54" x14ac:dyDescent="0.15">
      <c r="AO3" s="417" t="s">
        <v>213</v>
      </c>
      <c r="AP3" s="417"/>
      <c r="AQ3" s="417"/>
      <c r="AR3" s="417"/>
      <c r="AS3" s="417"/>
      <c r="AT3" s="417"/>
      <c r="AU3" s="417"/>
      <c r="AV3" s="417"/>
      <c r="AW3" s="417"/>
      <c r="AX3" s="417"/>
      <c r="AY3" s="417"/>
      <c r="AZ3" s="417"/>
      <c r="BA3" s="417"/>
      <c r="BB3" s="417"/>
    </row>
    <row r="4" spans="1:54" ht="24.95" customHeight="1" x14ac:dyDescent="0.15">
      <c r="A4" s="136" t="s">
        <v>154</v>
      </c>
    </row>
    <row r="5" spans="1:54" s="136" customFormat="1" ht="24.95" customHeight="1" x14ac:dyDescent="0.15">
      <c r="AK5" s="136" t="s">
        <v>155</v>
      </c>
      <c r="AO5" s="418" t="s">
        <v>156</v>
      </c>
      <c r="AP5" s="419"/>
      <c r="AQ5" s="419"/>
      <c r="AR5" s="419"/>
      <c r="AS5" s="419"/>
      <c r="AT5" s="419"/>
      <c r="AU5" s="419"/>
      <c r="AV5" s="419"/>
      <c r="AW5" s="419"/>
      <c r="AX5" s="419"/>
      <c r="AY5" s="419"/>
      <c r="AZ5" s="419"/>
      <c r="BA5" s="419"/>
      <c r="BB5" s="419"/>
    </row>
    <row r="6" spans="1:54" s="136" customFormat="1" ht="24.95" customHeight="1" x14ac:dyDescent="0.15">
      <c r="AF6" s="136" t="s">
        <v>157</v>
      </c>
      <c r="AO6" s="137"/>
      <c r="AP6" s="138"/>
      <c r="AQ6" s="138"/>
      <c r="AR6" s="138"/>
      <c r="AS6" s="138"/>
    </row>
    <row r="7" spans="1:54" s="136" customFormat="1" ht="24.95" customHeight="1" x14ac:dyDescent="0.15">
      <c r="AK7" s="136" t="s">
        <v>158</v>
      </c>
      <c r="AO7" s="137"/>
      <c r="AX7" s="420" t="s">
        <v>159</v>
      </c>
      <c r="AY7" s="420"/>
    </row>
    <row r="8" spans="1:54" ht="18.75" x14ac:dyDescent="0.15">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row>
    <row r="9" spans="1:54" ht="24.95" customHeight="1" x14ac:dyDescent="0.15">
      <c r="P9" s="415" t="s">
        <v>160</v>
      </c>
      <c r="Q9" s="415"/>
      <c r="R9" s="415"/>
      <c r="S9" s="415"/>
      <c r="T9" s="415"/>
      <c r="U9" s="415"/>
      <c r="V9" s="415"/>
      <c r="W9" s="415"/>
      <c r="X9" s="415"/>
      <c r="Y9" s="415"/>
      <c r="Z9" s="415"/>
      <c r="AA9" s="415"/>
      <c r="AB9" s="415"/>
      <c r="AC9" s="415"/>
      <c r="AD9" s="415"/>
      <c r="AE9" s="415"/>
      <c r="AF9" s="415"/>
      <c r="AG9" s="415"/>
      <c r="AH9" s="415"/>
      <c r="AI9" s="415"/>
      <c r="AJ9" s="415"/>
      <c r="AK9" s="415"/>
      <c r="AL9" s="415"/>
    </row>
    <row r="11" spans="1:54" ht="37.5" customHeight="1" x14ac:dyDescent="0.15">
      <c r="A11" s="421" t="s">
        <v>161</v>
      </c>
      <c r="B11" s="421"/>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c r="BA11" s="421"/>
      <c r="BB11" s="421"/>
    </row>
    <row r="12" spans="1:54" ht="29.25" customHeight="1" x14ac:dyDescent="0.15">
      <c r="A12" s="422" t="s">
        <v>162</v>
      </c>
      <c r="B12" s="422"/>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row>
    <row r="13" spans="1:54" ht="20.100000000000001" customHeight="1" x14ac:dyDescent="0.15">
      <c r="A13" s="423" t="s">
        <v>163</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3"/>
      <c r="AZ13" s="423"/>
      <c r="BA13" s="423"/>
      <c r="BB13" s="423"/>
    </row>
    <row r="14" spans="1:54" s="136" customFormat="1" ht="20.100000000000001" customHeight="1" x14ac:dyDescent="0.15">
      <c r="A14" s="136" t="s">
        <v>223</v>
      </c>
    </row>
    <row r="15" spans="1:54" s="141" customFormat="1" ht="24.95" customHeight="1" x14ac:dyDescent="0.15">
      <c r="A15" s="137" t="s">
        <v>164</v>
      </c>
      <c r="B15" s="140"/>
      <c r="C15" s="140"/>
      <c r="D15" s="140"/>
      <c r="E15" s="140"/>
      <c r="F15" s="140"/>
      <c r="G15" s="140"/>
      <c r="H15" s="140"/>
      <c r="I15" s="140"/>
      <c r="K15" s="140"/>
      <c r="L15" s="142" t="s">
        <v>165</v>
      </c>
      <c r="N15" s="140"/>
      <c r="O15" s="140"/>
      <c r="P15" s="140"/>
      <c r="Q15" s="140"/>
      <c r="R15" s="143"/>
      <c r="S15" s="143"/>
      <c r="T15" s="143"/>
      <c r="U15" s="143"/>
      <c r="V15" s="143"/>
      <c r="W15" s="143"/>
      <c r="X15" s="143"/>
    </row>
    <row r="16" spans="1:54" s="136" customFormat="1" ht="15" customHeight="1" x14ac:dyDescent="0.15"/>
    <row r="17" spans="1:13" s="136" customFormat="1" ht="20.100000000000001" customHeight="1" x14ac:dyDescent="0.15">
      <c r="A17" s="136" t="s">
        <v>166</v>
      </c>
    </row>
    <row r="18" spans="1:13" s="136" customFormat="1" ht="24.95" customHeight="1" x14ac:dyDescent="0.15">
      <c r="A18" s="136" t="s">
        <v>167</v>
      </c>
      <c r="L18" s="137" t="s">
        <v>168</v>
      </c>
    </row>
    <row r="19" spans="1:13" s="136" customFormat="1" ht="24.95" customHeight="1" x14ac:dyDescent="0.15">
      <c r="A19" s="136" t="s">
        <v>169</v>
      </c>
      <c r="L19" s="137" t="s">
        <v>214</v>
      </c>
    </row>
    <row r="20" spans="1:13" s="136" customFormat="1" ht="15" customHeight="1" x14ac:dyDescent="0.15"/>
    <row r="21" spans="1:13" s="136" customFormat="1" ht="20.100000000000001" customHeight="1" x14ac:dyDescent="0.15">
      <c r="A21" s="136" t="s">
        <v>170</v>
      </c>
    </row>
    <row r="22" spans="1:13" s="136" customFormat="1" ht="24.95" customHeight="1" x14ac:dyDescent="0.15">
      <c r="A22" s="137" t="s">
        <v>215</v>
      </c>
    </row>
    <row r="23" spans="1:13" s="136" customFormat="1" ht="24.95" customHeight="1" x14ac:dyDescent="0.15">
      <c r="C23" s="137" t="s">
        <v>171</v>
      </c>
      <c r="D23" s="137"/>
      <c r="E23" s="137"/>
      <c r="H23" s="424" t="s">
        <v>172</v>
      </c>
      <c r="I23" s="424"/>
      <c r="J23" s="424"/>
      <c r="K23" s="424"/>
      <c r="L23" s="424"/>
      <c r="M23" s="424"/>
    </row>
    <row r="24" spans="1:13" s="136" customFormat="1" ht="24.95" customHeight="1" x14ac:dyDescent="0.15">
      <c r="C24" s="137" t="s">
        <v>173</v>
      </c>
      <c r="D24" s="137"/>
      <c r="E24" s="137"/>
      <c r="H24" s="424" t="s">
        <v>174</v>
      </c>
      <c r="I24" s="424"/>
      <c r="J24" s="424"/>
      <c r="K24" s="424"/>
      <c r="L24" s="424"/>
      <c r="M24" s="424"/>
    </row>
    <row r="25" spans="1:13" s="136" customFormat="1" ht="15" customHeight="1" x14ac:dyDescent="0.15"/>
    <row r="26" spans="1:13" s="136" customFormat="1" ht="20.100000000000001" customHeight="1" x14ac:dyDescent="0.15">
      <c r="A26" s="136" t="s">
        <v>175</v>
      </c>
    </row>
    <row r="27" spans="1:13" s="136" customFormat="1" ht="24.95" customHeight="1" x14ac:dyDescent="0.15">
      <c r="A27" s="137" t="s">
        <v>176</v>
      </c>
    </row>
    <row r="28" spans="1:13" s="136" customFormat="1" ht="15" customHeight="1" x14ac:dyDescent="0.15"/>
    <row r="29" spans="1:13" s="136" customFormat="1" ht="20.100000000000001" customHeight="1" x14ac:dyDescent="0.15">
      <c r="A29" s="136" t="s">
        <v>177</v>
      </c>
    </row>
    <row r="30" spans="1:13" s="136" customFormat="1" ht="24.95" customHeight="1" x14ac:dyDescent="0.15">
      <c r="A30" s="137" t="s">
        <v>178</v>
      </c>
    </row>
    <row r="31" spans="1:13" s="136" customFormat="1" ht="20.100000000000001" customHeight="1" x14ac:dyDescent="0.15"/>
    <row r="32" spans="1: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sheetData>
  <sheetProtection selectLockedCells="1"/>
  <mergeCells count="11">
    <mergeCell ref="A11:BB11"/>
    <mergeCell ref="A12:BB12"/>
    <mergeCell ref="A13:BB13"/>
    <mergeCell ref="H23:M23"/>
    <mergeCell ref="H24:M24"/>
    <mergeCell ref="P9:AL9"/>
    <mergeCell ref="I1:BB1"/>
    <mergeCell ref="AO2:BB2"/>
    <mergeCell ref="AO3:BB3"/>
    <mergeCell ref="AO5:BB5"/>
    <mergeCell ref="AX7:AY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作成手順</vt:lpstr>
      <vt:lpstr>報酬支給額証明書</vt:lpstr>
      <vt:lpstr>【記入例①】</vt:lpstr>
      <vt:lpstr>【記入例②】</vt:lpstr>
      <vt:lpstr>【記入例③】</vt:lpstr>
      <vt:lpstr>台帳</vt:lpstr>
      <vt:lpstr>記載例　台帳</vt:lpstr>
      <vt:lpstr>記載例　差額精算</vt:lpstr>
      <vt:lpstr>'記載例　差額精算'!Print_Area</vt:lpstr>
      <vt:lpstr>'記載例　台帳'!Print_Area</vt:lpstr>
      <vt:lpstr>作成手順!Print_Area</vt:lpstr>
      <vt:lpstr>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2019-11-28T02:03:18Z</cp:lastPrinted>
  <dcterms:created xsi:type="dcterms:W3CDTF">2015-10-21T02:43:18Z</dcterms:created>
  <dcterms:modified xsi:type="dcterms:W3CDTF">2025-04-01T04:39:58Z</dcterms:modified>
</cp:coreProperties>
</file>